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BuÇalışmaKitabı"/>
  <mc:AlternateContent xmlns:mc="http://schemas.openxmlformats.org/markup-compatibility/2006">
    <mc:Choice Requires="x15">
      <x15ac:absPath xmlns:x15ac="http://schemas.microsoft.com/office/spreadsheetml/2010/11/ac" url="D:\Users\18631451290\Desktop\"/>
    </mc:Choice>
  </mc:AlternateContent>
  <xr:revisionPtr revIDLastSave="0" documentId="13_ncr:1_{47073C11-537A-4014-BFA6-F3CBBA8C2F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İSANS ALAN ŞİRKETLER" sheetId="3" r:id="rId1"/>
    <sheet name="KURULUŞ İZNİ ALAN ŞİRKETLER" sheetId="2" r:id="rId2"/>
  </sheets>
  <definedNames>
    <definedName name="_xlnm._FilterDatabase" localSheetId="1" hidden="1">'KURULUŞ İZNİ ALAN ŞİRKETLER'!$B$2:$H$149</definedName>
    <definedName name="_xlnm._FilterDatabase" localSheetId="0" hidden="1">'LİSANS ALAN ŞİRKETLER'!$B$2:$M$432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49" i="2" l="1"/>
  <c r="M373" i="3"/>
  <c r="L373" i="3"/>
  <c r="L72" i="3"/>
  <c r="M72" i="3"/>
  <c r="L84" i="3"/>
  <c r="M84" i="3"/>
  <c r="L348" i="3"/>
  <c r="M383" i="3"/>
  <c r="L383" i="3"/>
  <c r="G432" i="3" l="1"/>
  <c r="H432" i="3"/>
  <c r="L431" i="3"/>
  <c r="M431" i="3"/>
  <c r="L411" i="3"/>
  <c r="L414" i="3"/>
  <c r="M430" i="3"/>
  <c r="L430" i="3"/>
  <c r="L429" i="3"/>
  <c r="M313" i="3" l="1"/>
  <c r="L313" i="3"/>
  <c r="M123" i="3"/>
  <c r="L123" i="3"/>
  <c r="M429" i="3"/>
  <c r="L428" i="3"/>
  <c r="M428" i="3"/>
  <c r="M107" i="3"/>
  <c r="L107" i="3"/>
  <c r="L427" i="3"/>
  <c r="M427" i="3"/>
  <c r="L426" i="3" l="1"/>
  <c r="M426" i="3"/>
  <c r="L425" i="3"/>
  <c r="M425" i="3"/>
  <c r="M397" i="3"/>
  <c r="L397" i="3"/>
  <c r="L424" i="3" l="1"/>
  <c r="M424" i="3"/>
  <c r="L423" i="3"/>
  <c r="M423" i="3"/>
  <c r="L422" i="3"/>
  <c r="M422" i="3"/>
  <c r="M421" i="3" l="1"/>
  <c r="L421" i="3"/>
  <c r="L420" i="3"/>
  <c r="M420" i="3"/>
  <c r="M419" i="3"/>
  <c r="L419" i="3"/>
  <c r="M418" i="3" l="1"/>
  <c r="L418" i="3"/>
  <c r="M417" i="3"/>
  <c r="L417" i="3"/>
  <c r="M416" i="3"/>
  <c r="L416" i="3"/>
  <c r="M414" i="3" l="1"/>
  <c r="M411" i="3"/>
  <c r="L408" i="3" l="1"/>
  <c r="M408" i="3"/>
  <c r="L407" i="3"/>
  <c r="M407" i="3"/>
  <c r="L406" i="3"/>
  <c r="M406" i="3"/>
  <c r="M405" i="3"/>
  <c r="L405" i="3"/>
  <c r="L404" i="3"/>
  <c r="M404" i="3"/>
  <c r="M403" i="3" l="1"/>
  <c r="L403" i="3"/>
  <c r="M401" i="3"/>
  <c r="L401" i="3"/>
  <c r="L400" i="3"/>
  <c r="M400" i="3"/>
  <c r="M399" i="3"/>
  <c r="L399" i="3"/>
  <c r="L116" i="3"/>
  <c r="M116" i="3"/>
  <c r="M398" i="3" l="1"/>
  <c r="L398" i="3"/>
  <c r="M396" i="3" l="1"/>
  <c r="L396" i="3"/>
  <c r="M370" i="3" l="1"/>
  <c r="L370" i="3"/>
  <c r="M275" i="3" l="1"/>
  <c r="L275" i="3"/>
  <c r="M334" i="3"/>
  <c r="L334" i="3"/>
  <c r="L337" i="3"/>
  <c r="L361" i="3"/>
  <c r="M361" i="3"/>
  <c r="M363" i="3"/>
  <c r="L363" i="3"/>
  <c r="M389" i="3"/>
  <c r="L389" i="3"/>
  <c r="L385" i="3"/>
  <c r="M379" i="3"/>
  <c r="L380" i="3"/>
  <c r="M382" i="3"/>
  <c r="L395" i="3"/>
  <c r="M395" i="3"/>
  <c r="M393" i="3"/>
  <c r="L393" i="3"/>
  <c r="M392" i="3"/>
  <c r="L392" i="3"/>
  <c r="M388" i="3"/>
  <c r="L388" i="3"/>
  <c r="L387" i="3"/>
  <c r="P13" i="3" l="1"/>
  <c r="M387" i="3" l="1"/>
  <c r="L386" i="3" l="1"/>
  <c r="M386" i="3"/>
  <c r="M385" i="3" l="1"/>
  <c r="M384" i="3" l="1"/>
  <c r="L384" i="3"/>
  <c r="L382" i="3" l="1"/>
  <c r="M381" i="3" l="1"/>
  <c r="L381" i="3"/>
  <c r="L311" i="3" l="1"/>
  <c r="M380" i="3"/>
  <c r="M25" i="3"/>
  <c r="P3" i="3" l="1"/>
  <c r="L379" i="3"/>
  <c r="L378" i="3"/>
  <c r="M378" i="3"/>
  <c r="M376" i="3"/>
  <c r="M377" i="3"/>
  <c r="L375" i="3"/>
  <c r="L376" i="3"/>
  <c r="L377" i="3"/>
  <c r="M375" i="3"/>
  <c r="M371" i="3"/>
  <c r="M372" i="3"/>
  <c r="L371" i="3"/>
  <c r="L372" i="3"/>
  <c r="M369" i="3" l="1"/>
  <c r="L368" i="3"/>
  <c r="L369" i="3"/>
  <c r="K2" i="2"/>
  <c r="M368" i="3"/>
  <c r="M367" i="3"/>
  <c r="L367" i="3"/>
  <c r="M366" i="3"/>
  <c r="L366" i="3"/>
  <c r="M360" i="3"/>
  <c r="M359" i="3"/>
  <c r="M358" i="3"/>
  <c r="M357" i="3"/>
  <c r="L355" i="3"/>
  <c r="L356" i="3"/>
  <c r="L357" i="3"/>
  <c r="L358" i="3"/>
  <c r="L359" i="3"/>
  <c r="L360" i="3"/>
  <c r="M356" i="3"/>
  <c r="M355" i="3" l="1"/>
  <c r="L353" i="3" l="1"/>
  <c r="L354" i="3"/>
  <c r="M354" i="3"/>
  <c r="M353" i="3"/>
  <c r="M267" i="3"/>
  <c r="L267" i="3"/>
  <c r="M352" i="3" l="1"/>
  <c r="L352" i="3"/>
  <c r="M351" i="3" l="1"/>
  <c r="L351" i="3"/>
  <c r="M122" i="3"/>
  <c r="L122" i="3"/>
  <c r="L121" i="3"/>
  <c r="L350" i="3"/>
  <c r="M350" i="3"/>
  <c r="M201" i="3" l="1"/>
  <c r="L201" i="3"/>
  <c r="L204" i="3"/>
  <c r="M204" i="3"/>
  <c r="M328" i="3" l="1"/>
  <c r="L328" i="3"/>
  <c r="M265" i="3" l="1"/>
  <c r="L265" i="3"/>
  <c r="M349" i="3" l="1"/>
  <c r="L349" i="3"/>
  <c r="M348" i="3" l="1"/>
  <c r="M291" i="3"/>
  <c r="L291" i="3"/>
  <c r="M145" i="3"/>
  <c r="L145" i="3"/>
  <c r="L347" i="3" l="1"/>
  <c r="M347" i="3"/>
  <c r="L346" i="3"/>
  <c r="M346" i="3"/>
  <c r="M301" i="3" l="1"/>
  <c r="L301" i="3"/>
  <c r="L282" i="3" l="1"/>
  <c r="M282" i="3"/>
  <c r="M345" i="3" l="1"/>
  <c r="L345" i="3"/>
  <c r="M344" i="3" l="1"/>
  <c r="L344" i="3"/>
  <c r="L343" i="3"/>
  <c r="M343" i="3"/>
  <c r="L342" i="3" l="1"/>
  <c r="M342" i="3"/>
  <c r="M341" i="3"/>
  <c r="L341" i="3"/>
  <c r="M339" i="3"/>
  <c r="L339" i="3"/>
  <c r="M247" i="3"/>
  <c r="L247" i="3"/>
  <c r="M330" i="3" l="1"/>
  <c r="L330" i="3"/>
  <c r="M337" i="3" l="1"/>
  <c r="L336" i="3"/>
  <c r="M336" i="3"/>
  <c r="M335" i="3"/>
  <c r="L335" i="3"/>
  <c r="L333" i="3" l="1"/>
  <c r="M333" i="3"/>
  <c r="M332" i="3"/>
  <c r="L332" i="3"/>
  <c r="M64" i="3"/>
  <c r="L64" i="3"/>
  <c r="M331" i="3"/>
  <c r="L331" i="3"/>
  <c r="L71" i="3"/>
  <c r="M71" i="3"/>
  <c r="M111" i="3"/>
  <c r="L111" i="3"/>
  <c r="M152" i="3"/>
  <c r="L152" i="3"/>
  <c r="M48" i="3"/>
  <c r="L48" i="3"/>
  <c r="M329" i="3"/>
  <c r="L329" i="3"/>
  <c r="L327" i="3" l="1"/>
  <c r="M327" i="3"/>
  <c r="L326" i="3"/>
  <c r="M326" i="3"/>
  <c r="L325" i="3"/>
  <c r="M325" i="3"/>
  <c r="L324" i="3"/>
  <c r="M324" i="3"/>
  <c r="M323" i="3"/>
  <c r="L323" i="3"/>
  <c r="L321" i="3" l="1"/>
  <c r="M321" i="3"/>
  <c r="L320" i="3"/>
  <c r="M320" i="3"/>
  <c r="M319" i="3" l="1"/>
  <c r="L319" i="3"/>
  <c r="M318" i="3" l="1"/>
  <c r="L318" i="3"/>
  <c r="M317" i="3"/>
  <c r="L317" i="3"/>
  <c r="L315" i="3"/>
  <c r="M315" i="3"/>
  <c r="M314" i="3"/>
  <c r="L314" i="3"/>
  <c r="M311" i="3"/>
  <c r="L89" i="3"/>
  <c r="M89" i="3"/>
  <c r="M310" i="3" l="1"/>
  <c r="L310" i="3"/>
  <c r="M210" i="3" l="1"/>
  <c r="L210" i="3"/>
  <c r="M309" i="3" l="1"/>
  <c r="L309" i="3"/>
  <c r="M308" i="3"/>
  <c r="L308" i="3"/>
  <c r="M307" i="3"/>
  <c r="L307" i="3"/>
  <c r="M94" i="3" l="1"/>
  <c r="L94" i="3"/>
  <c r="M277" i="3"/>
  <c r="L277" i="3"/>
  <c r="M92" i="3" l="1"/>
  <c r="L92" i="3"/>
  <c r="M162" i="3"/>
  <c r="L162" i="3"/>
  <c r="M127" i="3" l="1"/>
  <c r="L127" i="3"/>
  <c r="M15" i="3" l="1"/>
  <c r="L15" i="3"/>
  <c r="M304" i="3"/>
  <c r="L304" i="3"/>
  <c r="M77" i="3" l="1"/>
  <c r="L77" i="3"/>
  <c r="M241" i="3" l="1"/>
  <c r="L241" i="3"/>
  <c r="M261" i="3" l="1"/>
  <c r="L261" i="3"/>
  <c r="L300" i="3" l="1"/>
  <c r="M300" i="3"/>
  <c r="M299" i="3" l="1"/>
  <c r="L299" i="3"/>
  <c r="M297" i="3" l="1"/>
  <c r="L297" i="3"/>
  <c r="M149" i="3" l="1"/>
  <c r="L149" i="3"/>
  <c r="M298" i="3" l="1"/>
  <c r="L298" i="3"/>
  <c r="L296" i="3" l="1"/>
  <c r="M296" i="3"/>
  <c r="M295" i="3" l="1"/>
  <c r="L295" i="3"/>
  <c r="M293" i="3" l="1"/>
  <c r="L293" i="3"/>
  <c r="M235" i="3" l="1"/>
  <c r="M219" i="3" l="1"/>
  <c r="L219" i="3"/>
  <c r="M287" i="3"/>
  <c r="L287" i="3"/>
  <c r="M249" i="3" l="1"/>
  <c r="L249" i="3"/>
  <c r="M245" i="3"/>
  <c r="L245" i="3"/>
  <c r="M290" i="3"/>
  <c r="L290" i="3"/>
  <c r="M289" i="3" l="1"/>
  <c r="L289" i="3"/>
  <c r="M195" i="3"/>
  <c r="L195" i="3"/>
  <c r="L281" i="3" l="1"/>
  <c r="M281" i="3"/>
  <c r="L280" i="3" l="1"/>
  <c r="M280" i="3"/>
  <c r="L279" i="3" l="1"/>
  <c r="M279" i="3"/>
  <c r="L276" i="3" l="1"/>
  <c r="M276" i="3"/>
  <c r="L194" i="3"/>
  <c r="M194" i="3"/>
  <c r="M183" i="3" l="1"/>
  <c r="L183" i="3"/>
  <c r="M42" i="3"/>
  <c r="L42" i="3"/>
  <c r="M208" i="3" l="1"/>
  <c r="L208" i="3"/>
  <c r="M216" i="3" l="1"/>
  <c r="L216" i="3"/>
  <c r="M251" i="3"/>
  <c r="L251" i="3"/>
  <c r="M101" i="3"/>
  <c r="L101" i="3"/>
  <c r="M190" i="3" l="1"/>
  <c r="L190" i="3"/>
  <c r="L274" i="3" l="1"/>
  <c r="M274" i="3"/>
  <c r="L273" i="3" l="1"/>
  <c r="M273" i="3"/>
  <c r="L272" i="3" l="1"/>
  <c r="M272" i="3"/>
  <c r="M271" i="3" l="1"/>
  <c r="L271" i="3"/>
  <c r="M185" i="3"/>
  <c r="L185" i="3"/>
  <c r="M223" i="3" l="1"/>
  <c r="L223" i="3"/>
  <c r="M67" i="3" l="1"/>
  <c r="L67" i="3"/>
  <c r="M198" i="3" l="1"/>
  <c r="L198" i="3"/>
  <c r="M108" i="3" l="1"/>
  <c r="L108" i="3"/>
  <c r="M270" i="3" l="1"/>
  <c r="L270" i="3"/>
  <c r="M269" i="3" l="1"/>
  <c r="L269" i="3"/>
  <c r="M268" i="3" l="1"/>
  <c r="L268" i="3"/>
  <c r="M264" i="3" l="1"/>
  <c r="L264" i="3"/>
  <c r="L263" i="3" l="1"/>
  <c r="M263" i="3"/>
  <c r="M260" i="3" l="1"/>
  <c r="L260" i="3"/>
  <c r="M233" i="3" l="1"/>
  <c r="L233" i="3"/>
  <c r="L88" i="3" l="1"/>
  <c r="M88" i="3"/>
  <c r="L34" i="3" l="1"/>
  <c r="M166" i="3" l="1"/>
  <c r="L166" i="3"/>
  <c r="L105" i="3" l="1"/>
  <c r="M105" i="3"/>
  <c r="L259" i="3" l="1"/>
  <c r="M259" i="3"/>
  <c r="L257" i="3" l="1"/>
  <c r="M257" i="3"/>
  <c r="M256" i="3" l="1"/>
  <c r="L256" i="3"/>
  <c r="M229" i="3" l="1"/>
  <c r="L229" i="3"/>
  <c r="L242" i="3"/>
  <c r="M242" i="3"/>
  <c r="L243" i="3"/>
  <c r="M243" i="3"/>
  <c r="L244" i="3"/>
  <c r="M244" i="3"/>
  <c r="L246" i="3"/>
  <c r="M246" i="3"/>
  <c r="L248" i="3"/>
  <c r="M248" i="3"/>
  <c r="L250" i="3"/>
  <c r="M250" i="3"/>
  <c r="L240" i="3"/>
  <c r="M240" i="3"/>
  <c r="M239" i="3"/>
  <c r="L239" i="3"/>
  <c r="M237" i="3"/>
  <c r="L237" i="3"/>
  <c r="L235" i="3"/>
  <c r="L232" i="3"/>
  <c r="M232" i="3"/>
  <c r="M231" i="3"/>
  <c r="L231" i="3"/>
  <c r="L205" i="3"/>
  <c r="M205" i="3"/>
  <c r="L206" i="3"/>
  <c r="M206" i="3"/>
  <c r="L207" i="3"/>
  <c r="M207" i="3"/>
  <c r="L212" i="3"/>
  <c r="M212" i="3"/>
  <c r="L213" i="3"/>
  <c r="M213" i="3"/>
  <c r="L214" i="3"/>
  <c r="M214" i="3"/>
  <c r="L215" i="3"/>
  <c r="M215" i="3"/>
  <c r="L218" i="3"/>
  <c r="M218" i="3"/>
  <c r="L221" i="3"/>
  <c r="M221" i="3"/>
  <c r="L222" i="3"/>
  <c r="M222" i="3"/>
  <c r="L225" i="3"/>
  <c r="M225" i="3"/>
  <c r="L226" i="3"/>
  <c r="M226" i="3"/>
  <c r="L227" i="3"/>
  <c r="M227" i="3"/>
  <c r="L228" i="3"/>
  <c r="M228" i="3"/>
  <c r="L192" i="3"/>
  <c r="M192" i="3"/>
  <c r="L193" i="3"/>
  <c r="M193" i="3"/>
  <c r="M187" i="3"/>
  <c r="L187" i="3"/>
  <c r="M181" i="3"/>
  <c r="L181" i="3"/>
  <c r="M178" i="3"/>
  <c r="L178" i="3"/>
  <c r="L172" i="3"/>
  <c r="M172" i="3"/>
  <c r="L173" i="3"/>
  <c r="M173" i="3"/>
  <c r="L174" i="3"/>
  <c r="M174" i="3"/>
  <c r="L175" i="3"/>
  <c r="M175" i="3"/>
  <c r="L176" i="3"/>
  <c r="M176" i="3"/>
  <c r="L177" i="3"/>
  <c r="M177" i="3"/>
  <c r="M171" i="3"/>
  <c r="L171" i="3"/>
  <c r="L164" i="3"/>
  <c r="M164" i="3"/>
  <c r="L165" i="3"/>
  <c r="M165" i="3"/>
  <c r="M161" i="3"/>
  <c r="L161" i="3"/>
  <c r="M159" i="3"/>
  <c r="L159" i="3"/>
  <c r="L157" i="3"/>
  <c r="M157" i="3"/>
  <c r="L158" i="3"/>
  <c r="M158" i="3"/>
  <c r="M156" i="3"/>
  <c r="L156" i="3"/>
  <c r="L148" i="3"/>
  <c r="M148" i="3"/>
  <c r="M144" i="3"/>
  <c r="L144" i="3"/>
  <c r="M140" i="3"/>
  <c r="L140" i="3"/>
  <c r="L138" i="3"/>
  <c r="M138" i="3"/>
  <c r="L139" i="3"/>
  <c r="M139" i="3"/>
  <c r="M137" i="3"/>
  <c r="L137" i="3"/>
  <c r="M134" i="3"/>
  <c r="L134" i="3"/>
  <c r="L133" i="3"/>
  <c r="M133" i="3"/>
  <c r="M132" i="3"/>
  <c r="L132" i="3"/>
  <c r="M121" i="3"/>
  <c r="M119" i="3"/>
  <c r="L119" i="3"/>
  <c r="L118" i="3"/>
  <c r="M118" i="3"/>
  <c r="M117" i="3"/>
  <c r="L117" i="3"/>
  <c r="M114" i="3"/>
  <c r="L114" i="3"/>
  <c r="L110" i="3"/>
  <c r="M110" i="3"/>
  <c r="L113" i="3"/>
  <c r="M113" i="3"/>
  <c r="M106" i="3"/>
  <c r="L106" i="3"/>
  <c r="L98" i="3"/>
  <c r="M98" i="3"/>
  <c r="L99" i="3"/>
  <c r="M99" i="3"/>
  <c r="L100" i="3"/>
  <c r="M100" i="3"/>
  <c r="L102" i="3"/>
  <c r="M102" i="3"/>
  <c r="L103" i="3"/>
  <c r="M103" i="3"/>
  <c r="L104" i="3"/>
  <c r="M104" i="3"/>
  <c r="M97" i="3"/>
  <c r="L97" i="3"/>
  <c r="M96" i="3"/>
  <c r="L96" i="3"/>
  <c r="M91" i="3"/>
  <c r="L91" i="3"/>
  <c r="M87" i="3"/>
  <c r="L87" i="3"/>
  <c r="M86" i="3"/>
  <c r="L86" i="3"/>
  <c r="M85" i="3"/>
  <c r="L85" i="3"/>
  <c r="M79" i="3"/>
  <c r="L79" i="3"/>
  <c r="L76" i="3"/>
  <c r="M76" i="3"/>
  <c r="M75" i="3"/>
  <c r="L75" i="3"/>
  <c r="M73" i="3"/>
  <c r="L73" i="3"/>
  <c r="M62" i="3"/>
  <c r="L62" i="3"/>
  <c r="L60" i="3"/>
  <c r="M60" i="3"/>
  <c r="L61" i="3"/>
  <c r="M61" i="3"/>
  <c r="M59" i="3"/>
  <c r="L59" i="3"/>
  <c r="M56" i="3"/>
  <c r="L56" i="3"/>
  <c r="M54" i="3"/>
  <c r="M55" i="3"/>
  <c r="L54" i="3"/>
  <c r="L55" i="3"/>
  <c r="M53" i="3"/>
  <c r="L53" i="3"/>
  <c r="M45" i="3"/>
  <c r="L45" i="3"/>
  <c r="M39" i="3"/>
  <c r="L39" i="3"/>
  <c r="M34" i="3"/>
  <c r="L25" i="3"/>
  <c r="M19" i="3"/>
  <c r="L19" i="3"/>
  <c r="M14" i="3"/>
  <c r="L14" i="3"/>
  <c r="M13" i="3"/>
  <c r="L13" i="3"/>
  <c r="M3" i="3"/>
  <c r="L3" i="3"/>
  <c r="N2" i="2" l="1"/>
  <c r="Q2" i="2" s="1"/>
</calcChain>
</file>

<file path=xl/sharedStrings.xml><?xml version="1.0" encoding="utf-8"?>
<sst xmlns="http://schemas.openxmlformats.org/spreadsheetml/2006/main" count="2954" uniqueCount="981">
  <si>
    <t>Mardin</t>
  </si>
  <si>
    <t>Lüleburgaz</t>
  </si>
  <si>
    <t>Polatlı</t>
  </si>
  <si>
    <t>Bursa</t>
  </si>
  <si>
    <t>Bandırma</t>
  </si>
  <si>
    <t>Çorum</t>
  </si>
  <si>
    <t>Mersin</t>
  </si>
  <si>
    <t>Boğazlıyan</t>
  </si>
  <si>
    <t>Develi</t>
  </si>
  <si>
    <t>Şarkışla</t>
  </si>
  <si>
    <t>Gaziantep</t>
  </si>
  <si>
    <t>İzmir</t>
  </si>
  <si>
    <t>Konya</t>
  </si>
  <si>
    <t>Aksaray</t>
  </si>
  <si>
    <t>Kızıltepe</t>
  </si>
  <si>
    <t>Karaman</t>
  </si>
  <si>
    <t>Edirne</t>
  </si>
  <si>
    <t>Hatay</t>
  </si>
  <si>
    <t>Şanlıurfa</t>
  </si>
  <si>
    <t>Adana</t>
  </si>
  <si>
    <t>Tekirdağ</t>
  </si>
  <si>
    <t>Giresun</t>
  </si>
  <si>
    <t>Ankara</t>
  </si>
  <si>
    <t>Merkez</t>
  </si>
  <si>
    <t>Kulu</t>
  </si>
  <si>
    <t>Diyarbakır</t>
  </si>
  <si>
    <t>Kahramanmaraş</t>
  </si>
  <si>
    <t>Kayseri</t>
  </si>
  <si>
    <t>Karatay</t>
  </si>
  <si>
    <t>Çumra</t>
  </si>
  <si>
    <t>Çınar</t>
  </si>
  <si>
    <t>istanbul</t>
  </si>
  <si>
    <t>Cihanbeyli</t>
  </si>
  <si>
    <t>Selçuklu</t>
  </si>
  <si>
    <t>Eskişehir</t>
  </si>
  <si>
    <t>Yunak</t>
  </si>
  <si>
    <t>Sarayönü</t>
  </si>
  <si>
    <t>Samsun</t>
  </si>
  <si>
    <t>Sivas</t>
  </si>
  <si>
    <t>Sorgun</t>
  </si>
  <si>
    <t>Yüreğir</t>
  </si>
  <si>
    <t>Kırıkhan</t>
  </si>
  <si>
    <t>İmamoğlu</t>
  </si>
  <si>
    <t>Çeltik</t>
  </si>
  <si>
    <t>Elazığ</t>
  </si>
  <si>
    <t>Hafik</t>
  </si>
  <si>
    <t>Erzurum</t>
  </si>
  <si>
    <t>Aziziye</t>
  </si>
  <si>
    <t>Yenişehir</t>
  </si>
  <si>
    <t>Artuklu</t>
  </si>
  <si>
    <t>Sarıçam</t>
  </si>
  <si>
    <t>İstanbul</t>
  </si>
  <si>
    <t>Yozgat</t>
  </si>
  <si>
    <t>Balıkesir</t>
  </si>
  <si>
    <t>Karesi</t>
  </si>
  <si>
    <t>Havsa</t>
  </si>
  <si>
    <t>KURULUŞ KAPASİTESİ</t>
  </si>
  <si>
    <t>LİSANS KAPASİTESİ</t>
  </si>
  <si>
    <t>Şefaatli</t>
  </si>
  <si>
    <t>Aydın</t>
  </si>
  <si>
    <t>Germencik</t>
  </si>
  <si>
    <t>Onikişubat</t>
  </si>
  <si>
    <t>Silivri</t>
  </si>
  <si>
    <t>Adıyaman</t>
  </si>
  <si>
    <t>Kırşehir</t>
  </si>
  <si>
    <t>Eyyübiye</t>
  </si>
  <si>
    <t>Yerköy</t>
  </si>
  <si>
    <t>Pınarbaşı</t>
  </si>
  <si>
    <t>Şerelikoçhisar</t>
  </si>
  <si>
    <t>Viranşehir</t>
  </si>
  <si>
    <t>Nurdağı</t>
  </si>
  <si>
    <t>Batman</t>
  </si>
  <si>
    <t>Beşiri</t>
  </si>
  <si>
    <t>Sakarya</t>
  </si>
  <si>
    <t>Adapazarı</t>
  </si>
  <si>
    <t>Kırklareli</t>
  </si>
  <si>
    <t>Nilüfer</t>
  </si>
  <si>
    <t>Kırıkkale</t>
  </si>
  <si>
    <t>Kangal</t>
  </si>
  <si>
    <t>Kazımkarabekir</t>
  </si>
  <si>
    <t>Alaca</t>
  </si>
  <si>
    <t>Karapınar</t>
  </si>
  <si>
    <t>İpsala</t>
  </si>
  <si>
    <t>Şehitkamil</t>
  </si>
  <si>
    <t>Karacabey</t>
  </si>
  <si>
    <t>Süleymanpaşa</t>
  </si>
  <si>
    <t>Ceyhan</t>
  </si>
  <si>
    <t>Türkoğlu</t>
  </si>
  <si>
    <t>Ereğli</t>
  </si>
  <si>
    <t>Eskil</t>
  </si>
  <si>
    <t>Manisa</t>
  </si>
  <si>
    <t>Şehzadeler</t>
  </si>
  <si>
    <t>Kadınhanı</t>
  </si>
  <si>
    <t>SIRA</t>
  </si>
  <si>
    <t>LİSANSLI DEPO</t>
  </si>
  <si>
    <t>ŞİRKET MERKEZİ</t>
  </si>
  <si>
    <t>FAALİYET KONUSU</t>
  </si>
  <si>
    <t>PAMUK</t>
  </si>
  <si>
    <t>ZEYTİNYAĞI</t>
  </si>
  <si>
    <t>ZEYTİN</t>
  </si>
  <si>
    <t>FINDIK</t>
  </si>
  <si>
    <t>KURU ÜZÜM</t>
  </si>
  <si>
    <t>KURULUŞ İZNİNİN YAYINLANDIĞI GAZETE TARİH VE SAYISI</t>
  </si>
  <si>
    <t>LİSANS TARİHİ</t>
  </si>
  <si>
    <t>ANLAŞMALI OLDUĞU YETKİLİ SINIFLANDIRICI</t>
  </si>
  <si>
    <t>DEPONUN BULUNDUĞU İL</t>
  </si>
  <si>
    <t>DEPONUN BULUNDUĞU İLÇE</t>
  </si>
  <si>
    <t>26.02.2010 - 7510</t>
  </si>
  <si>
    <t>13.01.2011 - 7729</t>
  </si>
  <si>
    <t>03.06.2011 - 7829</t>
  </si>
  <si>
    <t>25.10.2011 - 7928</t>
  </si>
  <si>
    <t>16.08.2012 - 8135</t>
  </si>
  <si>
    <t>29.05.2013 - 8330</t>
  </si>
  <si>
    <t>06.08.2014 - 8625</t>
  </si>
  <si>
    <t>25.12.2014 - 8723</t>
  </si>
  <si>
    <t>02.01.2015 - 8728</t>
  </si>
  <si>
    <t>04.03.2015 - 8771</t>
  </si>
  <si>
    <t>22.04.2015 - 8806</t>
  </si>
  <si>
    <t>17.06.2015 - 8843</t>
  </si>
  <si>
    <t>24.06.2015 - 8848</t>
  </si>
  <si>
    <t>25.06.2015 - 8849</t>
  </si>
  <si>
    <t>15.04.2016 - 9055</t>
  </si>
  <si>
    <t>13.05.2016 - 9075</t>
  </si>
  <si>
    <t>07.06.2016 - 9091</t>
  </si>
  <si>
    <t>08.06.2016 - 9092</t>
  </si>
  <si>
    <t>04.07.2016 - 9110</t>
  </si>
  <si>
    <t>18.10.2016 - 9178</t>
  </si>
  <si>
    <t>31.08.2016 - 9148</t>
  </si>
  <si>
    <t>20.10.2016 - 9180</t>
  </si>
  <si>
    <t>29.11.2016 - 9208</t>
  </si>
  <si>
    <t>16.11.2016 - 9199</t>
  </si>
  <si>
    <t>18.11.2016 - 9201</t>
  </si>
  <si>
    <t>23.11.2016 - 9204</t>
  </si>
  <si>
    <t>10.01.2017 - 9238</t>
  </si>
  <si>
    <t>29.03.2017 - 9294</t>
  </si>
  <si>
    <t>01.03.2017 - 9274</t>
  </si>
  <si>
    <t>23.03.2017 - 9290</t>
  </si>
  <si>
    <t>07.03.2017 - 9278</t>
  </si>
  <si>
    <t>30.03.2017 - 9295</t>
  </si>
  <si>
    <t>12.04.2017 - 9304</t>
  </si>
  <si>
    <t>19.04.2017 - 9309</t>
  </si>
  <si>
    <t>27.04.2017 - 9315</t>
  </si>
  <si>
    <t>27.04.2017 - 10189</t>
  </si>
  <si>
    <t>09.05.2017 - 9322</t>
  </si>
  <si>
    <t>29.05.2017 - 9335</t>
  </si>
  <si>
    <t>31.05.2017 - 9337</t>
  </si>
  <si>
    <t>24.05.2017 - 9332</t>
  </si>
  <si>
    <t>07.06.2017 - 9342</t>
  </si>
  <si>
    <t>28.06.2017 - 9355</t>
  </si>
  <si>
    <t>14.06.2017 - 9347</t>
  </si>
  <si>
    <t>06.06.2017 - 9341</t>
  </si>
  <si>
    <t>13.06.2017 - 9346</t>
  </si>
  <si>
    <t>03.07.2017 - 9358</t>
  </si>
  <si>
    <t>06.07.2017 - 9361</t>
  </si>
  <si>
    <t>21.07.2017 - 9372</t>
  </si>
  <si>
    <t>14.07.2017 - 9367</t>
  </si>
  <si>
    <t>01.11.2017 - 9442</t>
  </si>
  <si>
    <t>27.09.2017 - 9417</t>
  </si>
  <si>
    <t>15.11.2017 - 9452</t>
  </si>
  <si>
    <t>29.09.2017 - 9419</t>
  </si>
  <si>
    <t>18.10.2017 - 9432</t>
  </si>
  <si>
    <t>26.01.2018 - 9503</t>
  </si>
  <si>
    <t>08.02.2018 - 9512</t>
  </si>
  <si>
    <t>28.02.2018 - 9526</t>
  </si>
  <si>
    <t>10.04.2018 - 9555</t>
  </si>
  <si>
    <t>06.04.2018 - 9553</t>
  </si>
  <si>
    <t>02.04.2018 - 9549</t>
  </si>
  <si>
    <t>19.04.2018 - 9562</t>
  </si>
  <si>
    <t>Ankara TB</t>
  </si>
  <si>
    <t>Nanolab</t>
  </si>
  <si>
    <t>Bandırma TB</t>
  </si>
  <si>
    <t>Gaziantep TB</t>
  </si>
  <si>
    <t>KLD</t>
  </si>
  <si>
    <t>Lüleburgaz TB</t>
  </si>
  <si>
    <t>Adana TB</t>
  </si>
  <si>
    <t xml:space="preserve">Giresun TB </t>
  </si>
  <si>
    <t>Bastak</t>
  </si>
  <si>
    <t>Edirne TB</t>
  </si>
  <si>
    <t>TOPLAM</t>
  </si>
  <si>
    <t>Silvan</t>
  </si>
  <si>
    <t>Sarıkaya</t>
  </si>
  <si>
    <t>Mucur</t>
  </si>
  <si>
    <t>Bismil</t>
  </si>
  <si>
    <t>Sur</t>
  </si>
  <si>
    <t>Ağaçören</t>
  </si>
  <si>
    <t>10.05.2018 - 9575</t>
  </si>
  <si>
    <t>18.05.2018 - 9581</t>
  </si>
  <si>
    <t>15.05.2018 - 9578</t>
  </si>
  <si>
    <t>24.05.2018 - 9585</t>
  </si>
  <si>
    <t>08.01.2018 - 9489</t>
  </si>
  <si>
    <t>Borsa Polatlı</t>
  </si>
  <si>
    <t>Pazarcık</t>
  </si>
  <si>
    <t>Talas</t>
  </si>
  <si>
    <t>04.07.2018-9613</t>
  </si>
  <si>
    <t>11.06.2018-9597</t>
  </si>
  <si>
    <t>05.07.2018-9614</t>
  </si>
  <si>
    <t>20.06.2018-9603</t>
  </si>
  <si>
    <t>30.05.2018-9589</t>
  </si>
  <si>
    <t>01.06.2018-9591</t>
  </si>
  <si>
    <t>Bağlar</t>
  </si>
  <si>
    <t>Polatlı TB</t>
  </si>
  <si>
    <t>Altınekin</t>
  </si>
  <si>
    <t>Derik</t>
  </si>
  <si>
    <t>Merkez(Aratol)</t>
  </si>
  <si>
    <t>19.09.2018-9663</t>
  </si>
  <si>
    <t>02.10.2018-9672</t>
  </si>
  <si>
    <t>05.09.2018-9653</t>
  </si>
  <si>
    <t>27.07.2018-9360</t>
  </si>
  <si>
    <t>09.08.2018-9639</t>
  </si>
  <si>
    <t>Tarsus</t>
  </si>
  <si>
    <t>Mahmudiye</t>
  </si>
  <si>
    <t>Odunpazarı</t>
  </si>
  <si>
    <t>Çifteler</t>
  </si>
  <si>
    <t>Selçuk</t>
  </si>
  <si>
    <t>01.11.2018-9693</t>
  </si>
  <si>
    <t>04.12.2018-9716</t>
  </si>
  <si>
    <t>25.10.2018-9689</t>
  </si>
  <si>
    <t>Söke</t>
  </si>
  <si>
    <t>Hayrabolu</t>
  </si>
  <si>
    <t>Afyon</t>
  </si>
  <si>
    <t>Dinar</t>
  </si>
  <si>
    <t>Pınarhisar</t>
  </si>
  <si>
    <t>ANTEP FISTIĞI</t>
  </si>
  <si>
    <t>Hilvan</t>
  </si>
  <si>
    <t>İskilip</t>
  </si>
  <si>
    <t>Sarıoğlan</t>
  </si>
  <si>
    <t>Elbistan</t>
  </si>
  <si>
    <t>Malkara</t>
  </si>
  <si>
    <t xml:space="preserve">24.05.2017 - 9332 </t>
  </si>
  <si>
    <t>04/07/2018 - 9613</t>
  </si>
  <si>
    <t>15/11/2018 - 9703</t>
  </si>
  <si>
    <t>14/11/2018 - 9702</t>
  </si>
  <si>
    <t>30/10/2018 - 9691</t>
  </si>
  <si>
    <t>03/01/2019 - 9737</t>
  </si>
  <si>
    <t>30/01/2019 - 9756</t>
  </si>
  <si>
    <t>14/03/2019 - 9787</t>
  </si>
  <si>
    <t>06/03/2019 - 9781</t>
  </si>
  <si>
    <t>Beyşehir</t>
  </si>
  <si>
    <t>Keşan</t>
  </si>
  <si>
    <t>Ortaköy</t>
  </si>
  <si>
    <t>Uzunköprü</t>
  </si>
  <si>
    <t>Saray-Yunak</t>
  </si>
  <si>
    <t>Karataş-Yunak</t>
  </si>
  <si>
    <t>Bala</t>
  </si>
  <si>
    <t>Felahiye</t>
  </si>
  <si>
    <t>Ergene</t>
  </si>
  <si>
    <t>Çandır</t>
  </si>
  <si>
    <t>Çorlu</t>
  </si>
  <si>
    <t>Nevşehir</t>
  </si>
  <si>
    <t>Siirt</t>
  </si>
  <si>
    <t>09/10/2019 - 9926</t>
  </si>
  <si>
    <t>01/08/2019 - 9881</t>
  </si>
  <si>
    <t>26/07/2019 - 9877</t>
  </si>
  <si>
    <t>03.07.2019 - 9861</t>
  </si>
  <si>
    <t>14/05/2019 - 9828</t>
  </si>
  <si>
    <t>06/05/2019 - 9822</t>
  </si>
  <si>
    <t>09/10/2019 9926</t>
  </si>
  <si>
    <t>20/03/2019  - 9791</t>
  </si>
  <si>
    <t>17/07/2019 - 9870</t>
  </si>
  <si>
    <t>Kurtalan</t>
  </si>
  <si>
    <t>Yıldızeli</t>
  </si>
  <si>
    <t>Cihanbeyli (Yeşilöz)</t>
  </si>
  <si>
    <t>Cihanbeyli (Karşıyaka)</t>
  </si>
  <si>
    <t>Osmaniye</t>
  </si>
  <si>
    <t>Kadirli</t>
  </si>
  <si>
    <t xml:space="preserve">Batman </t>
  </si>
  <si>
    <t>Çiçekdağı</t>
  </si>
  <si>
    <t>Karaisalı</t>
  </si>
  <si>
    <t>Cİhanbeyli</t>
  </si>
  <si>
    <t>29/11/2019 - 9962</t>
  </si>
  <si>
    <t>10/07/2019 - 9866</t>
  </si>
  <si>
    <t>18/07/2019 - 9871</t>
  </si>
  <si>
    <t>31/10/2019 - 9941</t>
  </si>
  <si>
    <t>09/12/2019 - 9968</t>
  </si>
  <si>
    <t>20/11/2019 - 9955</t>
  </si>
  <si>
    <t>23/12/2019 - 9978</t>
  </si>
  <si>
    <t>11/12/2019 - 9970</t>
  </si>
  <si>
    <t>18/12/2019 - 9975</t>
  </si>
  <si>
    <t>01/10/2019 - 9920</t>
  </si>
  <si>
    <t>21/01/2020 - 9998</t>
  </si>
  <si>
    <t>22/07/2019 - 9873</t>
  </si>
  <si>
    <t>07/05/2019 - 9823</t>
  </si>
  <si>
    <t>23/01/2019 - 9751</t>
  </si>
  <si>
    <t>Erenler</t>
  </si>
  <si>
    <t>Amasya</t>
  </si>
  <si>
    <t>Kozaklı</t>
  </si>
  <si>
    <t>Denizli</t>
  </si>
  <si>
    <t>Çivril</t>
  </si>
  <si>
    <t>Tavas</t>
  </si>
  <si>
    <t>Bitlis</t>
  </si>
  <si>
    <t>Ahlat</t>
  </si>
  <si>
    <t>Karakeçeli</t>
  </si>
  <si>
    <t>Keskin</t>
  </si>
  <si>
    <t>Babaeski</t>
  </si>
  <si>
    <t>29/01/2020 - 10004</t>
  </si>
  <si>
    <t>28/02/2020 - 10026</t>
  </si>
  <si>
    <t>03/02/2020 - 10007</t>
  </si>
  <si>
    <t>26/02/2020 - 10024</t>
  </si>
  <si>
    <t>25/02/2020 - 10023</t>
  </si>
  <si>
    <t>Merkez (Yapılcan)</t>
  </si>
  <si>
    <t>Sultanhanı</t>
  </si>
  <si>
    <t>07/04/2020 - 10053</t>
  </si>
  <si>
    <t>19/03/2020 - 10040</t>
  </si>
  <si>
    <t>27/03/2020 - 10046</t>
  </si>
  <si>
    <t>20/01/2020 - 9997</t>
  </si>
  <si>
    <t>Haymana</t>
  </si>
  <si>
    <t>Kocasinan</t>
  </si>
  <si>
    <t>Besni</t>
  </si>
  <si>
    <t>Malatya</t>
  </si>
  <si>
    <t>Boğazlıyan (Yamaçlı)</t>
  </si>
  <si>
    <t>Boğazlıyan (Özler)</t>
  </si>
  <si>
    <t>KURU KAYISI</t>
  </si>
  <si>
    <t>06/07/2020 - 10112</t>
  </si>
  <si>
    <t>Kozan</t>
  </si>
  <si>
    <t>Sarayönü (Çeşmelisebil)</t>
  </si>
  <si>
    <t>Nizip</t>
  </si>
  <si>
    <t>Sivas TB</t>
  </si>
  <si>
    <t>Alpu</t>
  </si>
  <si>
    <t>Merzifon</t>
  </si>
  <si>
    <t>Çanakkale</t>
  </si>
  <si>
    <t>Gelibolu</t>
  </si>
  <si>
    <t>Yeşilyurt</t>
  </si>
  <si>
    <t>Kütahya</t>
  </si>
  <si>
    <t>Altıntaş</t>
  </si>
  <si>
    <t>Tokat</t>
  </si>
  <si>
    <t>Zile</t>
  </si>
  <si>
    <t>Hazro</t>
  </si>
  <si>
    <t>Çankırı</t>
  </si>
  <si>
    <t>Vezirköprü</t>
  </si>
  <si>
    <t>Islahiye</t>
  </si>
  <si>
    <t>22/05/2020 - 10083</t>
  </si>
  <si>
    <t>15/05/2020 - 10079</t>
  </si>
  <si>
    <t>12/06/2020 - 10096</t>
  </si>
  <si>
    <t>05/06/2020 - 10091</t>
  </si>
  <si>
    <t>30/06/2020 - 10108</t>
  </si>
  <si>
    <t>04/09/2020 - 10153</t>
  </si>
  <si>
    <t>14/09/2020 - 10159</t>
  </si>
  <si>
    <t>16/11/2020 - 10203</t>
  </si>
  <si>
    <t>16/09/2020 - 10161</t>
  </si>
  <si>
    <t>29/07/2020 - 10128</t>
  </si>
  <si>
    <t>11/08/2020 - 10135</t>
  </si>
  <si>
    <t>01/10/2020 - 10172</t>
  </si>
  <si>
    <t>12/10/2020 - 10079</t>
  </si>
  <si>
    <t>Emirdağ</t>
  </si>
  <si>
    <t>Malatya TB</t>
  </si>
  <si>
    <t>Niğde</t>
  </si>
  <si>
    <t>Silvan(Merkez)</t>
  </si>
  <si>
    <t>Afşin</t>
  </si>
  <si>
    <t>Avanos</t>
  </si>
  <si>
    <t>Hacıbektaş</t>
  </si>
  <si>
    <t>Karataş</t>
  </si>
  <si>
    <t>Saray</t>
  </si>
  <si>
    <t>Beşiri (OSB)</t>
  </si>
  <si>
    <t>LİSANS ALAN ŞİRKETLER</t>
  </si>
  <si>
    <t>KURULUŞ İZNİ ALIP HENÜZ LİSANS ALMAYAN ŞİRKETLER</t>
  </si>
  <si>
    <t>Faaliyet İzni</t>
  </si>
  <si>
    <t>Hububat</t>
  </si>
  <si>
    <t>Pamuk</t>
  </si>
  <si>
    <t>Fındık</t>
  </si>
  <si>
    <t>Antep fıstığı</t>
  </si>
  <si>
    <t>Kuru Üzüm</t>
  </si>
  <si>
    <t>Kuru Kayısı</t>
  </si>
  <si>
    <t>Süt Ürünleri</t>
  </si>
  <si>
    <t>Toplam</t>
  </si>
  <si>
    <t>Genel Toplam</t>
  </si>
  <si>
    <t>TOPLAM LİSANS KAPASİTESİ</t>
  </si>
  <si>
    <t>TOPLAM KURULUŞ KAPASİTESİ</t>
  </si>
  <si>
    <t>GENEL TOPLAM</t>
  </si>
  <si>
    <t>19/02/2021 - 10271</t>
  </si>
  <si>
    <t>01/10/2021 - 10421</t>
  </si>
  <si>
    <t>Gölbaşı</t>
  </si>
  <si>
    <t xml:space="preserve">03/06/2021 - 10341 </t>
  </si>
  <si>
    <t>23/08/2021 - 10393</t>
  </si>
  <si>
    <t>09/09/2021 - 10405</t>
  </si>
  <si>
    <t>02/09/2021 - 10400</t>
  </si>
  <si>
    <t>01/09/2021 - 10399</t>
  </si>
  <si>
    <t>24/03/2021 - 10294</t>
  </si>
  <si>
    <t xml:space="preserve">13/04/2021 - 10308 </t>
  </si>
  <si>
    <t>İzladaş</t>
  </si>
  <si>
    <t>Diyarbakır TB</t>
  </si>
  <si>
    <t>20.07.2016 - 9119</t>
  </si>
  <si>
    <t>Akhisar</t>
  </si>
  <si>
    <t>28/08/2019 - 9897</t>
  </si>
  <si>
    <t>18/08/2020 - 10140</t>
  </si>
  <si>
    <t>23/07/2020 - 10124</t>
  </si>
  <si>
    <t>11/09/2020 - 10158</t>
  </si>
  <si>
    <t>11/01/2021 - 10242</t>
  </si>
  <si>
    <t>08/02/2021 - 10262</t>
  </si>
  <si>
    <t>10/03/2021 - 10284</t>
  </si>
  <si>
    <t>03/03/2021 - 10279</t>
  </si>
  <si>
    <t>ŞUTB</t>
  </si>
  <si>
    <t>Bursa TB</t>
  </si>
  <si>
    <t>TMO-TOBB TARIM ÜRÜNLERİ LİSANSLI DEPOCULUK SAN. VE TİC. A.Ş.</t>
  </si>
  <si>
    <t>EGE TARIM ÜRÜNLERİ LİSANSLI DEPOCULUK A.Ş.</t>
  </si>
  <si>
    <t>MARMARABİRLİK TARIM ÜRÜNLERİ LİSANSLI DEPOCULUK A.Ş.</t>
  </si>
  <si>
    <t>TİRYAKİ TARIM ÜRÜNLERİ LİSANSLI DEPOCULUK SAN. VE TİC. A.Ş.</t>
  </si>
  <si>
    <t>ANADOLU SELÇUKLU TARIM ÜRÜNLERİ LİSANSLI DEPOCULUK A.Ş.</t>
  </si>
  <si>
    <t>KAİNAT TARIM ÜRÜNLERİ LİSANSLI DEPOCULUK A.Ş.</t>
  </si>
  <si>
    <t>TOPRAK TARIM ÜRÜNLERİ LİSANSLI DEPOCULUK SAN. VE TİC. A.Ş.</t>
  </si>
  <si>
    <t>YALNIZLAR AGRO TARIM ÜRÜNLERİ LİSANSLI DEPOCULUK SAN VE TİC. A.Ş.</t>
  </si>
  <si>
    <t>ALTUNTAŞ TARIM ÜRÜNLERİ LİSANSLI DEPOCULUK A.Ş.</t>
  </si>
  <si>
    <t>ULİDAŞ TARIM ÜRÜNLERİ LİSANSLI DEPOCULUK SAN. VE TİC. A.Ş.</t>
  </si>
  <si>
    <t>MARDİN TARIM ÜRÜNLERİ LİSANSLI DEPOCULUK A.Ş.</t>
  </si>
  <si>
    <t>LÜLEBURGAZ TARIM ÜRÜNLERİ LİSANSLI DEPOCULUK A.Ş.</t>
  </si>
  <si>
    <t>RANA FARM TARIM ÜRÜNLERİ LİSANSLI DEPOCULUK A.Ş.</t>
  </si>
  <si>
    <t>KAYSERİ ŞEKER TARIM ÜRÜNLERİ LİSANSLI DEPOCULUK A.Ş.</t>
  </si>
  <si>
    <t>KÖSEOĞLU AGRO TARIM ÜRÜNLERİ LİSANSLI DEPOCULUK A.Ş.</t>
  </si>
  <si>
    <t>İPSALA TARIM ÜRÜNLERİ LİSANSLI DEPOCULUK A.Ş.</t>
  </si>
  <si>
    <t>ÖZMEN HUBUBAT TARIM ÜRÜNLERİ LİSANSLI DEPOCULUK A.Ş.</t>
  </si>
  <si>
    <t>GRAİN TARIM ÜRÜNLERİ LİSANSLI DEPOCULUK A.Ş.</t>
  </si>
  <si>
    <t>SARAÇ HUBUBAT TARIM ÜRÜNLERİ LİSANSLI DEPOCULUK SAN. VE TİC. A.Ş.</t>
  </si>
  <si>
    <t>MATLI TARIM ÜRÜNLERİ LİSANSLI DEPOCULUK A.Ş.</t>
  </si>
  <si>
    <t>MUTLU GRAİN TARIM ÜRÜNLERİ LİSANSLI DEPOCULUK A.Ş.</t>
  </si>
  <si>
    <t>OBA LİDAŞ TARIM ÜRÜNLERİ LİSANSLI DEPOCULUK SAN. VE TİC. A.Ş.</t>
  </si>
  <si>
    <t>TRAKYA EVREN TARIM ÜRÜNLERİ LİSANSLI DEPOCULUK A.Ş.</t>
  </si>
  <si>
    <t>GİRESUN FINDIK TARIM ÜRÜNLERİ LİSANSLI DEPOCULUK A.Ş.</t>
  </si>
  <si>
    <t>AKGÜLLER TAHIL TARIM ÜRÜNLERİ LİSANSLI DEPOCULUK A.Ş.</t>
  </si>
  <si>
    <t>MYSİLO TARIM ÜRÜNLERİ LİSANSLI DEPOCULUK A.Ş.</t>
  </si>
  <si>
    <t>ÖZEKİZLER AGRO TARIM ÜRÜNLERİ LİSANSLI DEPOCULUK A.Ş.</t>
  </si>
  <si>
    <t>KAN TARIM ÜRÜNLERİ LİSANSLI DEPOCULUK A.Ş.</t>
  </si>
  <si>
    <t>SAFİRTAŞ TARIM ÜRÜNLERİ LİSANSLI DEPOCULUK A.Ş.</t>
  </si>
  <si>
    <t>AVS AGRO TARIM ÜRÜNLERİ LİSANSLI DEPOCULUK A.Ş.</t>
  </si>
  <si>
    <t>CEMAŞ TARIM ÜRÜNLERİ LİSANSLI DEPOCULUK SAN. VE TİC. A.Ş.</t>
  </si>
  <si>
    <t>RUHBAŞ TARIM ÜRÜNLERİ LİSANSLI DEPOCULUK A.Ş.</t>
  </si>
  <si>
    <t>ŞİMALA TARIM ÜRÜNLERİ LİSANSLI DEPOCULUK SAN. VE TİC. A.Ş.</t>
  </si>
  <si>
    <t>SANDIKÇI TARIM ÜRÜNLERİ LİSANSLI DEPOCULUK A.Ş.</t>
  </si>
  <si>
    <t>ALTINAGRO TARIM ÜRÜNLERİ LİSANSLI DEPOCULUK A.Ş.</t>
  </si>
  <si>
    <t>GÜZEL TARIM TARIM ÜRÜNLERİ LİSANSLI DEPOCULUK A.Ş.</t>
  </si>
  <si>
    <t>EDİRNE TARIM ÜRÜNLERİ LİSANSLI DEPOCULUK A.Ş.</t>
  </si>
  <si>
    <t>HEKİMOĞLU TARIM ÜRÜNLERİ LİSANSLI DEPOCULUK SAN. VE TİC. A.Ş.</t>
  </si>
  <si>
    <t>AL LİDAŞ TARIM ÜRÜNLERİ LİSANSLI DEPOCULUK A.Ş.</t>
  </si>
  <si>
    <t>ATB ÇUKUROVA TARIM ÜRÜNLERİ LİSANSLI DEPOCULUK A.Ş.</t>
  </si>
  <si>
    <t>AKBAL HUBUBAT TARIM ÜRÜNLERİ LİSANSLI DEPOCULUK A.Ş.</t>
  </si>
  <si>
    <t>ŞİMŞEKLİ TARIM ÜRÜNLERİ LİSANSLI DEPOCULUK SAN. VE TİC. A.Ş.</t>
  </si>
  <si>
    <t>GAP ŞANLIURFA TARIM ÜRÜNLERİ LİSANSLI DEPOCULUK A.Ş.</t>
  </si>
  <si>
    <t>BAĞIŞLAR TARIM ÜRÜNLERİ LİSANSLI DEPOCULUK A.Ş.</t>
  </si>
  <si>
    <t>SÖNMEZLERAGRO TARIM ÜRÜNLERİ LİSANSLI DEPOCULUK A.Ş.</t>
  </si>
  <si>
    <t>TEZCAN TARIM ÜRÜNLERİ LİSANSLI DEPOCULUK A.Ş.</t>
  </si>
  <si>
    <t>UNSAN TARIM ÜRÜNLERİ LİSANSLI DEPOCULUK SAN. VE TİC. A.Ş.</t>
  </si>
  <si>
    <t>SİVAS LİDAŞ TARIM ÜRÜNLERİ LİSANSLI DEPOCULUK A.Ş.</t>
  </si>
  <si>
    <t>YUSUF ZENGİN TARIM ÜRÜNLERİ LİSANSLI DEPOCULUK A.Ş.</t>
  </si>
  <si>
    <t>TEKBAŞLAR TARIM ÜRÜNLERİ LİSANSLI DEPOCULUK A.Ş.</t>
  </si>
  <si>
    <t>PTB TARIM ÜRÜNLERİ LİSANSLI DEPOCULUK A.Ş.</t>
  </si>
  <si>
    <t>AYSAN TARIM ÜRÜNLERİ LİSANSLI DEPOCULUK A.Ş.</t>
  </si>
  <si>
    <t>LDR TARIM ÜRÜNLERİ LİSANSLI DEPOCULUK A.Ş.</t>
  </si>
  <si>
    <t>ALTILAR TARIM ÜRÜNLERİ LİSANSLI DEPOCULUK A.Ş.</t>
  </si>
  <si>
    <t>MAPA TARIM ÜRÜNLERİ LİSANSLI DEPOCULUK A.Ş.</t>
  </si>
  <si>
    <t>BALIKESİR HUBUBAT TARIM ÜRÜNLERİ LİSANSLI DEPOCULUK A.Ş.</t>
  </si>
  <si>
    <t>ATA LİDAŞ TARIM ÜRÜNLERİ LİSANSLI DEPOCULUK A.Ş.</t>
  </si>
  <si>
    <t>KFM TARIM ÜRÜNLERİ LİSANSLI DEPOCULUK A.Ş.</t>
  </si>
  <si>
    <t>YENİ PAZAR TARIM ÜRÜNLERİ LİSANSLI DEPOCULUK A.Ş.</t>
  </si>
  <si>
    <t>ESLİDAŞ TARIM ÜRÜNLERİ LİSANSLI DEPOCULUK SAN. VE TİC. A.Ş.</t>
  </si>
  <si>
    <t>POLAT AGRO TARIM ÜRÜNLERİ LİSANSLI DEPOCULUK A.Ş.</t>
  </si>
  <si>
    <t>ERC TARIM ÜRÜNLERİ LİSANSLI DEPOCULUK A.Ş.</t>
  </si>
  <si>
    <t>SARAYLI TARIM ÜRÜNLERİ LİSANSLI DEPOCULUK A.Ş.</t>
  </si>
  <si>
    <t>TEKİN LİDAŞ TARIM ÜRÜNLERİ LİSANSLI DEPOCULUK A.Ş.</t>
  </si>
  <si>
    <t>DOĞU MARMARA TARIM ÜRÜNLERİ LİSANSLI DEPOCULUK A.Ş.</t>
  </si>
  <si>
    <t>KIZILTEPE AGRO TARIM ÜRÜNLERİ LİSANSLI DEPOCULUK A.Ş.</t>
  </si>
  <si>
    <t>ATARLAR TARIM ÜRÜNLERİ LİSANSLI DEPOCULUK A.Ş.</t>
  </si>
  <si>
    <t>CENSA TARIM ÜRÜNLERİ LİSANSLI DEPOCULUK SAN. VE TİC. A.Ş.</t>
  </si>
  <si>
    <t>TEKNİK AGRO TARIM ÜRÜNLERİ LİSANSLI DEPOCULUK A.Ş.</t>
  </si>
  <si>
    <t>KUŞAT TARIM ÜRÜNLERİ LİSANSLI DEPOCULUK A.Ş.</t>
  </si>
  <si>
    <t>EREĞLİ TARIM ÜRÜNLERİ LİSANSLI DEPOCULUK A.Ş.</t>
  </si>
  <si>
    <t>HACIÖMEROĞLU AFM TARIM ÜRÜNLERİ LİSANSLI DEPOCULUK A.Ş.</t>
  </si>
  <si>
    <t>POLER URFA TARIM ÜRÜNLERİ LİSANSLI DEPOCULUK A.Ş.</t>
  </si>
  <si>
    <t>HACI EMİN TARIM ÜRÜNLERİ LİSANSLI DEPOCULUK A.Ş.</t>
  </si>
  <si>
    <t>DOĞA AKBULUT TARIM ÜRÜNLERİ LİSANSLI DEPOCULUK A.Ş.</t>
  </si>
  <si>
    <t>YİĞİTLER AGRO TARIM ÜRÜNLERİ LİSANSLI DEPOCULUK A.Ş.</t>
  </si>
  <si>
    <t>AKSARAY İLİ TİCARET BORSASI TARIM ÜRÜNLERİ LİSANSLI DEPOCULUK A.Ş.</t>
  </si>
  <si>
    <t>İSMAİL HAKAN BALTAOĞLU TARIM ÜRÜNLERİ LİSANSLI DEPOCULUK A.Ş.</t>
  </si>
  <si>
    <t>BAŞAK SARIKAYA TARIM ÜRÜNLERİ LİSANSLI DEPOCULUK A.Ş.</t>
  </si>
  <si>
    <t>DİCLE İPEKYOLU TARIM ÜRÜNLERİ LİSANSLI DEPOCULUK A.Ş.</t>
  </si>
  <si>
    <t>YİĞİT AGRO TARIM ÜRÜNLERİ LİSANSLI DEPOCULUK A.Ş.</t>
  </si>
  <si>
    <t>DURAK TARIM ÜRÜNLERİ LİSANSLI DEPOCULUK A.Ş.</t>
  </si>
  <si>
    <t>BALSAN TARIM ÜRÜNLERİ LİSANSLI DEPOCULUK A.Ş.</t>
  </si>
  <si>
    <t>İPEK TARIM ÜRÜNLERİ LİSANSLI DEPOCULUK A.Ş.</t>
  </si>
  <si>
    <t>REKOLTE TARIM ÜRÜNLERİ LİSANSLI DEPOCULUK A.Ş.</t>
  </si>
  <si>
    <t>NAROVA TARIM ÜRÜNLERİ LİSANSLI DEPOCULUK A.Ş.</t>
  </si>
  <si>
    <t>ŞANLIURFA PAMUK TARIM ÜRÜNLERİ LİSANSLI DEPOCULUK A.Ş.</t>
  </si>
  <si>
    <t>ÖZPERVANE AGRO TARIM ÜRÜNLERİ LİSANSLI DEPOCULUK A.Ş.</t>
  </si>
  <si>
    <t>ALTINBİLEK TARIM ÜRÜNLERİ LİSANSLI DEPOCULUK A.Ş.</t>
  </si>
  <si>
    <t>BETA GEN TARIM ÜRÜNLERİ LİSANSLI DEPOCULUK A.Ş.</t>
  </si>
  <si>
    <t>TARSUS TİCARET BORSASI TARIM ÜRÜNLERİ LİSANSLI DEPOCULUK A.Ş.</t>
  </si>
  <si>
    <t>TZN TARIM ÜRÜNLERİ LİSANSLI DEPOCULUK A.Ş.</t>
  </si>
  <si>
    <t>AFYON BORSA TARIM ÜRÜNLERİ LİSANSLI DEPOCULUK A.Ş.</t>
  </si>
  <si>
    <t>KAHVECİ AGRO TARIM ÜRÜNLERİ LİSANSLI DEPOCULUK SAN. VE TİC. A.Ş.</t>
  </si>
  <si>
    <t>KÜÇÜKER İNÇLER TARIM ÜRÜNLERİ LİSANSLI DEPOCULUK A.Ş.</t>
  </si>
  <si>
    <t>ATB TARIM ÜRÜNLERİ LİSANSLI DEPOCULUK A.Ş.</t>
  </si>
  <si>
    <t>HİKMET ŞEFLEK TARIM ÜRÜNLERİ LİSANSLI DEPOCULUK A.Ş.</t>
  </si>
  <si>
    <t>AKF AGRO TARIM ÜRÜNLERİ LİSANSLI DEPOCULUK A.Ş.</t>
  </si>
  <si>
    <t>SENTİNUS TARIM ÜRÜNLERİ LİSANSLI DEPOCULUK A.Ş.</t>
  </si>
  <si>
    <t>HASANOĞULLARI LİDAŞ TARIM ÜRÜNLERİ LİSANSLI DEPOCULUK A.Ş.</t>
  </si>
  <si>
    <t>TEZ TARIM TARIM ÜRÜNLERİ LİSANSLI DEPOCULUK A.Ş.</t>
  </si>
  <si>
    <t>AKCAN LİDAŞ TARIM ÜRÜNLERİ LİSANSLI DEPOCULUK A.Ş.</t>
  </si>
  <si>
    <t>ÖNER LİDAŞ TARIM ÜRÜNLERİ LİSANSLI DEPOCULUK A.Ş.</t>
  </si>
  <si>
    <t>ÇELİKOĞULLARI LİDAŞ TARIM ÜRÜNLERİ LİSANSLI DEPOCULUK A.Ş.</t>
  </si>
  <si>
    <t>ESERLER TARIM ÜRÜNLERİ LİSANSLI DEPOCULUK A.Ş.</t>
  </si>
  <si>
    <t>ZD LİDAŞ TARIM ÜRÜNLERİ LİSANSLI DEPOCULUK A.Ş.</t>
  </si>
  <si>
    <t>BATMAN LİDAŞ TARIM ÜRÜNLERİ LİSANSLI DEPOCULUK A.Ş.</t>
  </si>
  <si>
    <t>SİLVAN VARLIK TARIM ÜRÜNLERİ LİSANSLI DEPOCULUK SAN. VE TİC.  A.Ş.</t>
  </si>
  <si>
    <t>SALUVAN LİDAŞ TARIM ÜRÜNLERİ LİSANSLI DEPOCULUK A.Ş.</t>
  </si>
  <si>
    <t>BALKIR TARIM ÜRÜNLERİ LİSANSLI DEPOCULUK A.Ş.</t>
  </si>
  <si>
    <t>LARENDE TARIM ÜRÜNLERİ LİSANSLI DEPOCULUK A.Ş.</t>
  </si>
  <si>
    <t>VİRANŞEHİR LİDAŞ TARIM ÜRÜNLERİ LİSANSLI DEPOCULUK A.Ş.</t>
  </si>
  <si>
    <t>GÜR LİDAŞ TARIM ÜRÜNLERİ LİSANSLI DEPOCULUK A.Ş.</t>
  </si>
  <si>
    <t>GM TARIM ÜRÜNLERİ LİSANSLI DEPOCULUK A.Ş.</t>
  </si>
  <si>
    <t>SARILAR LİDAŞ TARIM ÜRÜNLERİ LİSANSLI DEPOCULUK A.Ş.</t>
  </si>
  <si>
    <t>ŞENLİDAŞ TARIM ÜRÜNLERİ LİSANSLI DEPOCULUK A.Ş.</t>
  </si>
  <si>
    <t>1001 TARIM ÜRÜNLERİ LİSANSLI DEPOCULUK A.Ş.</t>
  </si>
  <si>
    <t>EROĞLU AGRO TARIM ÜRÜNLERİ LİSANSLI DEPOCULUK A.Ş.</t>
  </si>
  <si>
    <t>KOÇAKER LİDAŞ TARIM ÜRÜNLERİ LİSANSLI DEPOCULUK A.Ş.</t>
  </si>
  <si>
    <t>TEKA TARIM ÜRÜNLERİ LİSANSLI DEPOCULUK A.Ş.</t>
  </si>
  <si>
    <t>VENÜS SİLO TARIM ÜRÜNLERİ LİSANSLI DEPOCULUK A.Ş.</t>
  </si>
  <si>
    <t>AŞIROĞULLARI LİDAŞ TARIM ÜRÜNLERİ LİSANSLI DEPOCULUK A.Ş.</t>
  </si>
  <si>
    <t>ÖZERSOY TARIM ÜRÜNLERİ LİSANSLI DEPOCULUK A.Ş.</t>
  </si>
  <si>
    <t>HİMMETDEDE TARIM ÜRÜNLERİ LİSANSLI DEPOCULUK A.Ş.</t>
  </si>
  <si>
    <t>GÜNEY LİDAŞ TARIM ÜRÜNLERİ LİSANSLI DEPOCULUK A.Ş.</t>
  </si>
  <si>
    <t>NERGİZ AGRO TARIM ÜRÜNLERİ LİSANSLI DEPOCULUK A.Ş.</t>
  </si>
  <si>
    <t>MERZİFON TARIM ÜRÜNLERİ LİSANSLI DEPOCULUK A.Ş.</t>
  </si>
  <si>
    <t>SERHAT LİDAŞ TARIM ÜRÜNLERİ LİSANSLI DEPOCULUK A.Ş.</t>
  </si>
  <si>
    <t>DÜLGER LİDAŞ TARIM ÜRÜNLERİ LİSANSLI DEPOCULUK A.Ş.</t>
  </si>
  <si>
    <t>RAMAZANOĞULLARI AGRO TARIM ÜRÜNLERİ LİSANSLI DEPOCULUK A.Ş.</t>
  </si>
  <si>
    <t>BİRLER LİDAŞ TARIM ÜRÜNLERİ LİSANSLI DEPOCULUK A.Ş.</t>
  </si>
  <si>
    <t>LİKYA LİDAŞ TARIM ÜRÜNLERİ LİSANSLI DEPOCULUK A.Ş.</t>
  </si>
  <si>
    <t>FLORA HUBUBAT TARIM ÜRÜNLERİ LİSANSLI DEPOCULUK A.Ş.</t>
  </si>
  <si>
    <t>MSG LİDAŞ TARIM ÜRÜNLERİ LİSANSLI DEPOCULUK A.Ş.</t>
  </si>
  <si>
    <t>KULUSAN TARIM ÜRÜNLERİ LİSANSLI DEPOCULUK A.Ş.</t>
  </si>
  <si>
    <t>ER MAKİNE TARIM ÜRÜNLERİ LİSANSLI DEPOCULUK A.Ş.</t>
  </si>
  <si>
    <t>BANDIRMA BORSA TARIM ÜRÜNLERİ LİSANSLI DEPOCULUK A.Ş.</t>
  </si>
  <si>
    <t>AFŞİN ELBİSTAN LİDAŞ TARIM ÜRÜNLERİ LİSANSLI DEPOCULUK A.Ş.</t>
  </si>
  <si>
    <t>AZİZİYE TARIM ÜRÜNLERİ LİSANSLI DEPOCULUK A.Ş.</t>
  </si>
  <si>
    <t>TAVŞU LİDAŞ TARIM ÜRÜNLERİ LİSANSLI DEPOCULUK A.Ş.</t>
  </si>
  <si>
    <t>ZEROVA ASSA LİDAŞ TARIM ÜRÜNLERİ LİSANSLI DEPOCULUK A.Ş.</t>
  </si>
  <si>
    <t>GAZİANTEP TİC. BOR. TARIM ÜRÜNLERİ LİSANSLI DEPOCULUK A.Ş.</t>
  </si>
  <si>
    <t>04/09/2018 - 9652</t>
  </si>
  <si>
    <t>27/02/2020 - 10025 (Akşehir T.S.)</t>
  </si>
  <si>
    <t>31/03/2021 - 10299 (Söke T.S.)</t>
  </si>
  <si>
    <t>30/01/2019 - 9756 (Söke T.S.)</t>
  </si>
  <si>
    <t>09/07/2021 - 10367 (Afşin T.S.)</t>
  </si>
  <si>
    <t>31/03/2021 - 10299 (Sorgun T.S.)</t>
  </si>
  <si>
    <t>12/10/2021 - 10428 (Ceyhan T.S.)</t>
  </si>
  <si>
    <t>27/10/2021 - 10439</t>
  </si>
  <si>
    <t>23/02/2022 - 10523 (Akhisar T.S.)</t>
  </si>
  <si>
    <t>03/03/2022 - 10529</t>
  </si>
  <si>
    <t>MK TARIM ÜRÜNLERİ LİSANSLI DEPOCULUK A.Ş.</t>
  </si>
  <si>
    <t>BÜYÜK MENDERES TARIM ÜRÜNLERİ LİSANSLI DEPOCULUK A.Ş.</t>
  </si>
  <si>
    <t>KILIÇLAR LİDAŞ TARIM ÜRÜNLERİ LİSANSLI DEPOCULUK A.Ş.</t>
  </si>
  <si>
    <t>HİCAZ TARIM ÜRÜNLERİ LİSANSLI DEPOCULUK A.Ş.</t>
  </si>
  <si>
    <t>ÖZAKAN TARIM ÜRÜNLERİ LİSANSLI DEPOCULUK A.Ş.</t>
  </si>
  <si>
    <t>SAKARYA TB TARIM ÜRÜNLERİ LİSANSLI DEPOCULUK A.Ş.</t>
  </si>
  <si>
    <t>TÜRKMEN LİDAŞ TARIM ÜRÜNLERİ LİSANSLI DEPOCULUK A.Ş.</t>
  </si>
  <si>
    <t>DENİZLİ BORSA TARIM ÜRÜNLERİ LİSANSLI DEPOCULUK A.Ş.</t>
  </si>
  <si>
    <t>(Eski Adı HMA) ÖZB LİDAŞ TARIM ÜRÜNLERİ LİSANSLI DEPOCULUK A.Ş.</t>
  </si>
  <si>
    <t>NARLI TARIM ÜRÜNLERİ LİSANSLI DEPOCULUK A.Ş.</t>
  </si>
  <si>
    <t>DEMİRAĞALAR BEREKET ŞENYURT TARIM ÜRÜNLERİ LİSANSLI DEPOCULUK A.Ş.</t>
  </si>
  <si>
    <t>ERK LİDAŞ TARIM ÜRÜNLERİ LİSANSLI DEPOCULUK A.Ş.</t>
  </si>
  <si>
    <t>ÖZDEMİRLER AGRO TARIM ÜRÜNLERİ LİSANSLI DEPOCULUK A.Ş.</t>
  </si>
  <si>
    <t>TANELSAN TARIM ÜRÜNLERİ LİSANSLI DEPOCULUK A.Ş.</t>
  </si>
  <si>
    <t>KARAKAYA LİDAŞ TARIM ÜRÜNLERİ LİSANSLI DEPOCULUK A.Ş.</t>
  </si>
  <si>
    <t>BİZİM TARIM ÜRÜNLERİ LİSANSLI DEPOCULUK A.Ş.</t>
  </si>
  <si>
    <t>EREĞLİ PANCAR TARIM ÜRÜNLERİ LİSANSLI DEPOCULUK A.Ş.</t>
  </si>
  <si>
    <t>NAZIR ALICI TARIM ÜRÜNLERİ LİSANSLI DEPOCULUK A.Ş.</t>
  </si>
  <si>
    <t>ARSLAN AGRO TARIM ÜRÜNLERİ LİSANSLI DEPOCULUK A.Ş.</t>
  </si>
  <si>
    <t>UÇAK TARIM ÜRÜNLERİ LİSANSLI DEPOCULUK A.Ş.</t>
  </si>
  <si>
    <t>KARABULUT HUBUBAT TARIM ÜRÜNLERİ LİSANSLI DEPOCULUK A.Ş.</t>
  </si>
  <si>
    <t>EKBER TARIM ÜRÜNLERİ LİSANSLI DEPOCULUK A.Ş.</t>
  </si>
  <si>
    <t>AYDINLAR AGRO TARIM ÜRÜNLERİ LİSANSLI DEPOCULUK A.Ş.</t>
  </si>
  <si>
    <t>BATMAN BORSASI TARIM ÜRÜNLERİ LİSANSLI DEPOCULUK A.Ş.</t>
  </si>
  <si>
    <t>DOĞAL TAT AGRO TARIM ÜRÜNLERİ LİSANSLI DEPOCULUK A.Ş.</t>
  </si>
  <si>
    <t>ÇUKUROVATOPRAK TARIM ÜRÜNLERİ LİSANSLI DEPOCULUK A.Ş.</t>
  </si>
  <si>
    <t>İMPAZ TARIM ÜRÜNLERİ LİSANSLI DEPOCULUK A.Ş.</t>
  </si>
  <si>
    <t>GELİBOLU 1915 TARIM ÜRÜNLERİ LİSANSLI DEPOCULUK A.Ş.</t>
  </si>
  <si>
    <t>MALATYA KURUTULMUŞ KAYISI TARIM ÜRÜNLERİ LİSANSLI DEPOCULUK A.Ş.</t>
  </si>
  <si>
    <t>CEYLANLAR LİDAŞ TARIM ÜRÜNLERİ LİSANSLI DEPOCULUK A.Ş.</t>
  </si>
  <si>
    <t>AKHİSAR TİCARET BORSASI TARIM ÜRÜNLERİ LİSANSLI DEPOCULUK A.Ş.</t>
  </si>
  <si>
    <t>ENS LİDAŞ TARIM ÜRÜNLERİ LİSANSLI DEPOCULUK A.Ş.</t>
  </si>
  <si>
    <t>KONYA TARIM ÜRÜNLERİ LİSANSLI DEPOCULUK SAN. VE TİC. A.Ş.</t>
  </si>
  <si>
    <t>Altıeylül</t>
  </si>
  <si>
    <t>SİYEZ TARIM ÜRÜNLERİ LİSANSLI DEPOCULUK A.Ş.</t>
  </si>
  <si>
    <t>HK KARATAŞ TARIM ÜRÜNLERİ LİSANSLI DEPOCULUK A.Ş.</t>
  </si>
  <si>
    <t>18/03/2022 - 10540</t>
  </si>
  <si>
    <t>18/02/2022 - 10520 (Kızıltepe T.S.)</t>
  </si>
  <si>
    <t>30.11.2017 - 9463</t>
  </si>
  <si>
    <t>Şırnak</t>
  </si>
  <si>
    <t>Silopi</t>
  </si>
  <si>
    <t>İZZETTİN DENKTAŞ LİDAŞ TARIM ÜRÜNLERİ LİSANSLI DEPOCULUK A.Ş.</t>
  </si>
  <si>
    <t>OKURLAR LİDAŞ TARIM ÜRÜNLERİ LİSANSLI DEPOCULUK A.Ş.</t>
  </si>
  <si>
    <t>TEAM TARIM ÜRÜNLERİ LİSANSLI DEPOCULUK A.Ş.</t>
  </si>
  <si>
    <t>ŞEVGİNLER TARIM ÜRÜNLERİ LİSANSLI DEPOCULUK A.Ş.</t>
  </si>
  <si>
    <t>Van</t>
  </si>
  <si>
    <t>Tuşba</t>
  </si>
  <si>
    <t>Lisanslı Şirketlerin Kuruluş Kapasitesi</t>
  </si>
  <si>
    <t>Lisans Almayan Şirketlerin Kuruluş Kapasitesi</t>
  </si>
  <si>
    <t>Zeytin</t>
  </si>
  <si>
    <t>18/04/2022 - 10561</t>
  </si>
  <si>
    <t>05/04/2022 - 10552 (Kızıltepe T.S.)</t>
  </si>
  <si>
    <t>15/04/2022 - 10560 (Kızıltepe T.S.)</t>
  </si>
  <si>
    <t>29/04/2022 - 10570</t>
  </si>
  <si>
    <t>SAKARYA KRS TARIM ÜRÜNLERİ LİSANSLI DEPOCULUK A.Ş.</t>
  </si>
  <si>
    <t>Karasu</t>
  </si>
  <si>
    <t>13/11/2019 - 9950</t>
  </si>
  <si>
    <t>ESKİŞEHİR TİCARET BORSASI TARIM ÜRÜNLERİ LİSANSLI DEPOCUCULUK A.Ş.</t>
  </si>
  <si>
    <t>18/05/2022 - 10580</t>
  </si>
  <si>
    <t>KAYSERİ TİCARET BORSASI TARIM ÜRÜNLERİ LİSANSLI DEPOCULUK A.Ş.</t>
  </si>
  <si>
    <t>Eğil</t>
  </si>
  <si>
    <t>KARAMAN TİCARET BORSASI TARIM ÜRÜNLERİ LİSANSLI DEPOCULUK A.Ş</t>
  </si>
  <si>
    <t>Karaman TB</t>
  </si>
  <si>
    <t>SÜLOĞLU TARIM ÜRÜNLERİ LİSANSLI DEPOCULUK A.Ş</t>
  </si>
  <si>
    <t>Süloğlu</t>
  </si>
  <si>
    <t xml:space="preserve">MANİSA TİCARET BORSASI KURUÜZÜM TARIM ÜRÜNLERİ LİSANSLI DEPOCULUK A.Ş </t>
  </si>
  <si>
    <t>Saruhanlı</t>
  </si>
  <si>
    <t>Akyazı</t>
  </si>
  <si>
    <t>24/12/2019-9982</t>
  </si>
  <si>
    <t>Aliağa</t>
  </si>
  <si>
    <t>Tekkeköy</t>
  </si>
  <si>
    <t>Uşak</t>
  </si>
  <si>
    <t>PAMUKKALE TARIM ÜRÜNLERİ LİSANSLI DEPOCULUK A.Ş</t>
  </si>
  <si>
    <t>CANDARLAR LİDAŞ TARIM ÜRÜNLERİ LİSANSLI DEPOCULUK A.Ş</t>
  </si>
  <si>
    <t>TEKCAN TARIM ÜRÜNLERİ LİSANSLI DEPOCULUK A.Ş</t>
  </si>
  <si>
    <t>ÖZ POLAT AGRO TARIM ÜRÜNLERİ LİSANSLI DEPOCULUK A.Ş</t>
  </si>
  <si>
    <t>SÜPERSON TARIM ÜRÜNLERİ LİSANSLI DEPOCULUK A.Ş</t>
  </si>
  <si>
    <t>BURSA LİDAŞ TARIM ÜRÜNLERİ LİSANSLI DEPOCULUK A.Ş</t>
  </si>
  <si>
    <t>Mustafa Kemal Paşa</t>
  </si>
  <si>
    <t>Emirgazi</t>
  </si>
  <si>
    <t>ZİYA TARIM ÜRÜNLERİ LİSANSLI DEPOCULUK A.Ş</t>
  </si>
  <si>
    <t>Akşehir</t>
  </si>
  <si>
    <t>AK AGRO TARIM ÜRÜNLERİ LİSANSLI DEPOCULUK A.Ş.</t>
  </si>
  <si>
    <t>Seyhan</t>
  </si>
  <si>
    <t>MAKSOY TARIM ÜRÜNLERİ LİSANSLI DEPOCULUK A.Ş</t>
  </si>
  <si>
    <t>FİLİKCİ TARIM ÜRÜNLERİ LİSANSLI DEPOCULUK A.Ş.</t>
  </si>
  <si>
    <t xml:space="preserve">MİRAÇALP TARIM ÜRÜNLERİ LİSANSLI DEPOCULUK A.Ş </t>
  </si>
  <si>
    <t>Bünyan</t>
  </si>
  <si>
    <t>LEYPORT TARIM ÜRÜNLERİ LİSANSLI DEPOCULUK A.Ş</t>
  </si>
  <si>
    <t>Yeşilhisar</t>
  </si>
  <si>
    <t>ACA AGRO TARIM ÜRÜNLERİ LİSANSLI DEPOCULUK A.Ş</t>
  </si>
  <si>
    <t xml:space="preserve">ALTINBAŞAK LİDAŞ TARIM ÜRÜNLERİ LİSANSLI DEPOCULUK A.Ş  </t>
  </si>
  <si>
    <t>Havza</t>
  </si>
  <si>
    <t>Akdağmadeni</t>
  </si>
  <si>
    <t>HUBUBAT, BAKLAGİLLER VE YAĞLI TOHUMLAR</t>
  </si>
  <si>
    <t>Çerikli/Delice</t>
  </si>
  <si>
    <t>SUNAR LİDAŞ TARIM ÜRÜNLERİ LİSANSLI DEPOCULUK A.Ş</t>
  </si>
  <si>
    <t>AK LİDAŞ TARIM ÜRÜNLERİ LİSANSLI DEPOCULUK A.Ş</t>
  </si>
  <si>
    <t>DESA LİDAŞ TARIM ÜRÜNLERİ LİSANSLI DEPOCULUK A.Ş.</t>
  </si>
  <si>
    <t>BULUT AGRO TARIM ÜRÜNLERİ LİSANSLI DEPOCULUK A.Ş.</t>
  </si>
  <si>
    <t>KENAN ECER TARIM ÜRÜNLERİ LİSANSLI DEPOCULUK A.Ş.</t>
  </si>
  <si>
    <t>MERZİFON GÜLBAHAR LİDAŞ TARIM ÜRÜNLERİ LİSANSLI DEPOCULUK A.Ş.</t>
  </si>
  <si>
    <t>Eyyübiye (Açmalı Mah)</t>
  </si>
  <si>
    <t>Eyyübiye (Küçükhan Mah.)</t>
  </si>
  <si>
    <t>22/01/2021 - 10251
 (Vezirköprü T.S.)</t>
  </si>
  <si>
    <t>DAYANLAR LİDAŞ TARIM ÜRÜNLERİ LİSANSLI DEPOCULUK A.Ş.</t>
  </si>
  <si>
    <t>Erbaa</t>
  </si>
  <si>
    <t>TİGRİS GAP TARIM ÜRÜNLERİ LİSANSLI DEPOCULUK A.Ş. 
(ESKİ ADI TUNÇ BUDAK)</t>
  </si>
  <si>
    <t>ÖZGENÇ LİDAŞ TARIM ÜRÜNLERİ LİSANSLI DEPOCULUK A.Ş.</t>
  </si>
  <si>
    <t>SAMSUN LİDAŞ TARIM ÜRÜNLERİ LİSANSLI DEPOCULUK ANONİM ŞİRKETİ</t>
  </si>
  <si>
    <t>Bafra</t>
  </si>
  <si>
    <t>25/05/2022 - 10584</t>
  </si>
  <si>
    <t>14/06/2022 - 10598</t>
  </si>
  <si>
    <t>13/06/2022 - 10597</t>
  </si>
  <si>
    <t>03/10/2022 - 10673</t>
  </si>
  <si>
    <t>02/08/2022 - 10630</t>
  </si>
  <si>
    <t>11/08/2022 - 10637</t>
  </si>
  <si>
    <t>06/09/2022 - 10654</t>
  </si>
  <si>
    <t>19/09/2022 - 10663</t>
  </si>
  <si>
    <t>27/09/2022 - 10669</t>
  </si>
  <si>
    <t>16/09/2022 - 10662</t>
  </si>
  <si>
    <t>06/10/2022 - 10676</t>
  </si>
  <si>
    <t>18/10/2022 - 10684</t>
  </si>
  <si>
    <t>11/11/2022 - 10702</t>
  </si>
  <si>
    <t>24/11/2022 - 10711</t>
  </si>
  <si>
    <t>12/12/2022 - 10723</t>
  </si>
  <si>
    <t>28/12/2022 - 10735</t>
  </si>
  <si>
    <t>16/12/2022 - 10727</t>
  </si>
  <si>
    <t>13/01/2023 - 10747</t>
  </si>
  <si>
    <t>04/01/2023 - 10740</t>
  </si>
  <si>
    <t>12/01/2023 - 10746</t>
  </si>
  <si>
    <t>26/12/2022 - 10733</t>
  </si>
  <si>
    <t>29/12/2022 - 10736</t>
  </si>
  <si>
    <t>17/01/2023 - 10749</t>
  </si>
  <si>
    <t>14/02/2023 - 10769</t>
  </si>
  <si>
    <t>ÜRGÜP ALTERNATİF TARIM ÜRÜNLERİ LİSANSLI DEPOCULUK ANONİM ŞİRKETİ</t>
  </si>
  <si>
    <t>Ürgüp</t>
  </si>
  <si>
    <t xml:space="preserve">Konya </t>
  </si>
  <si>
    <t>SEL SA TARIM ÜRÜNLERİ LİSANSLI DEPOCULUK ANONİM ŞİRKETİ</t>
  </si>
  <si>
    <t>BİLDİKLER AGRO TARIM ÜRÜNLERİ LİSANSLI DEPOCULUK SANAYİ VE TİCARET ANONİM ŞİRKETİ</t>
  </si>
  <si>
    <t>SAVRANLAR TARIM ÜRÜNLERİ LİSANSLI DEPOCULUK ANONİM ŞİRKETİ</t>
  </si>
  <si>
    <t>Ilgın</t>
  </si>
  <si>
    <t>Birecik</t>
  </si>
  <si>
    <t>MERAM TARIM ÜRÜNLERİ LİSANSLI DEPOCULUK ANONİM ŞİRKETİ</t>
  </si>
  <si>
    <t>Meram</t>
  </si>
  <si>
    <t>ERDEM AGRO TARIM ÜRÜNLERİ LİSANSLI DEPOCULUK ANONİM ŞİRKETİ</t>
  </si>
  <si>
    <t>Silvan (Merkez)</t>
  </si>
  <si>
    <t>AREN AGRO TARIM ÜRÜNLERİ LİSANSLI DEPOCULUK ANONİM ŞİRKETİ</t>
  </si>
  <si>
    <t>Balışeyh</t>
  </si>
  <si>
    <t>ATELSAN LİDAŞ TARIM ÜRÜNLERİ LİSANSLI DEPOCULUK ANONİM ŞİRKETİ</t>
  </si>
  <si>
    <t xml:space="preserve">BTB BALIKESİR TİCARET BORSASI TARIM ÜRÜNLERİ LİSANSLI DEPOCULUK ANONİM ŞİRKETİ </t>
  </si>
  <si>
    <t>MEMİŞ OĞULLARI TARIM ÜRÜNLERİ LİSANSLI DEPOCULUK ANONİM ŞİRKETİ</t>
  </si>
  <si>
    <t>Honaz</t>
  </si>
  <si>
    <t>Baklan</t>
  </si>
  <si>
    <t>Acıpayam</t>
  </si>
  <si>
    <t>ORDU TARIM ÜRÜNLERİ LİSANSLI DEPOCULUK ANONİM ŞİRKETİ</t>
  </si>
  <si>
    <t>Ordu</t>
  </si>
  <si>
    <t>Altınordu</t>
  </si>
  <si>
    <t>MARSAN GRUP TARIM ÜRÜNLERİ LİSANSLI DEPOCULUKA A.Ş</t>
  </si>
  <si>
    <t>ATABEY LİDAŞ TARIM ÜRÜNLERİ LİSANSLI DEPOCULUK A.Ş.</t>
  </si>
  <si>
    <t>Çayıralan</t>
  </si>
  <si>
    <t>ŞEKER KARDEŞLER TARIM ÜRÜNLERİ LİSANSLI DEPOCULUKA A.Ş.</t>
  </si>
  <si>
    <t>ZEN GLOBAL TARIM ÜRÜNLERİ LİSANSLI DEPOCULUK ANONİM ŞİRKETİ</t>
  </si>
  <si>
    <t>Kaman</t>
  </si>
  <si>
    <t>BEKA LİDAŞ TARIM ÜRÜNLERİ LİSANSLI DEPOCULUK ANONİM ŞİRKETİ</t>
  </si>
  <si>
    <t>Erkaya</t>
  </si>
  <si>
    <t>ÇÖKEN AGRO TARIM ÜRÜNLERİ LİSANSLI DEPOCULUK ANONİM ŞİRKETİ</t>
  </si>
  <si>
    <t xml:space="preserve">GARANTİ TARIM ÜRÜNLERİ LİSANSLI DEPOCULUK ANONİM ŞİRKETİ </t>
  </si>
  <si>
    <t xml:space="preserve">TÜRKLER AGRO TARIM ÜRÜNLERİ LİSANSLI DEPOCULUK ANONİM ŞİRKETİ  </t>
  </si>
  <si>
    <t>Tuzlukçu</t>
  </si>
  <si>
    <t xml:space="preserve">KAYNAR AGRO TARIM ÜRÜNLERİ LİSANSLI DEPOCULUK ANONİM ŞİRKETİ </t>
  </si>
  <si>
    <t xml:space="preserve">AYEN TARIM ÜRÜNLERİ LİSANSLI DEPOCULUK ANONİM ŞİRKETİ  </t>
  </si>
  <si>
    <t>Afyon TB</t>
  </si>
  <si>
    <t>ELBİSTAN DOĞAN TARIM ÜRÜNLERİ LİSANSLI DEPOCULUK ANONİM ŞİRKETİ</t>
  </si>
  <si>
    <t>GK LİDAŞ TARIM ÜRÜNLERİ LİSANSLI DEPOCULUK ANONİM ŞİRKETİ</t>
  </si>
  <si>
    <t>SİLOPİ LİDAŞ TARIM ÜRÜNLERİ LİSANSLI DEPOCULUK ANONİM ŞİRKETİ</t>
  </si>
  <si>
    <t xml:space="preserve">MİDYAT LİDAŞ TARIM ÜRÜNLERİ LİSANSLI DEPOCULUK ANONİM ŞİRKETİ </t>
  </si>
  <si>
    <t>Midyat</t>
  </si>
  <si>
    <t>MERZİFON ERTEM LİDAŞ TARIM ÜRÜNLERİ LİSANSLI DEPOCULUK ANONİM ŞİRKETİ</t>
  </si>
  <si>
    <t>Iğdır</t>
  </si>
  <si>
    <t>Ağrı</t>
  </si>
  <si>
    <t>GAMGAMLAR TARIM ÜRÜNLERİ LİSANSLI DEPOCULUK ANONİM ŞİRKETİ</t>
  </si>
  <si>
    <t>DUYAN AGRO TARIM ÜRÜNLERİ LİSANSLI DEPOCULUK ANONİM ŞİRKETİ</t>
  </si>
  <si>
    <t>AKSA LİDAŞ TARIM ÜRÜNLERİ LİSANSLI DEPOCULUK ANONİM ŞİRKETİ</t>
  </si>
  <si>
    <t>AYAZZ TARIM ÜRÜNLERİ LİSANSLI DEPOCULUK ANONİM ŞİRKETİ</t>
  </si>
  <si>
    <t>Boztepe</t>
  </si>
  <si>
    <t>Güneysınır</t>
  </si>
  <si>
    <t>YÖRÜKOĞLU KARDEŞLER LİDAŞ TARIM ÜRÜNLERİ LİSANSLI DEPOCULUK ANONİM ŞİRKETİ</t>
  </si>
  <si>
    <t>OĞUZ LİDAŞ TARIM ÜRÜNLERİ LİSANSLI DEPOCULUK ANONİM ŞİRKETİ</t>
  </si>
  <si>
    <t>GÜZELOĞLU LİDAŞ TARIM ÜRÜNLERİ LİSANSLI DEPOCULUK A.Ş</t>
  </si>
  <si>
    <t>05/04/2023 - 10805</t>
  </si>
  <si>
    <t>Borsa Aksaray</t>
  </si>
  <si>
    <t>ARSLAN ATALAY TARIM ÜRÜNLERİ LİSANSLI DEPOCULUK ANONİM ŞİRKETİ</t>
  </si>
  <si>
    <t>TAŞHAN TARIM ÜRÜNLERİ LİSANSLI DEPOCULUK ANONİM ŞİRKETİ</t>
  </si>
  <si>
    <t>KASIR LİDAŞ TARIM ÜRÜNLERİ LİSANSLI DEPOCULUK ANONİM ŞİRKETİ</t>
  </si>
  <si>
    <t>ATB Laboratuvar</t>
  </si>
  <si>
    <t>SERPİN TARIM ÜRÜNLERİ LİSANSLI DEPOCULUK ANONİM ŞİRKETİ</t>
  </si>
  <si>
    <t>AZİM LİDAŞ TARIM ÜRÜNLERİ LİSANSLI DEPOCULUK ANONİM ŞİRKETİ</t>
  </si>
  <si>
    <t>GOLD BAŞAK TARIM ÜRÜNLERİ LİSANSLI DEPOCULUK ANONİM ŞİRKETİ</t>
  </si>
  <si>
    <t>MARDİN ÖZLER TARIM ÜRÜNLERİ LİSANSLI DEPOCULUK ANONİM ŞİRKETİ</t>
  </si>
  <si>
    <t>BALYAN LİDAŞ TARIM ÜRÜNLERİ LİSANSLI DEPOCULUK ANONİM ŞİRKET</t>
  </si>
  <si>
    <t>Tutak</t>
  </si>
  <si>
    <t>HARMAN LİDAŞ TARIM ÜRÜNLERİ LİSANSLI DEPOCULUK A.Ş.
(ESKİ İSMİ: MURAT AGRO TARIM ÜRÜNLERİ LİSANSLI DEPOCULUK A.Ş. )</t>
  </si>
  <si>
    <t>Karaköprü</t>
  </si>
  <si>
    <t>ÖNTÜRK TARIM ÜRÜNLERİ LİSANSLI DEPOCULUK ANONİM ŞİRKETİ</t>
  </si>
  <si>
    <t>BİRYOL LİDAŞ TARIM ÜRÜNLERİ LİSANSLI DEPOCULUK ANONİM ŞİRKETİ</t>
  </si>
  <si>
    <t>İSMAİL HAKKI KUMARTAŞLI TARIM ÜRÜNLERİ LİSANSLI DEPOCULUK ANONİM ŞİRKETİ</t>
  </si>
  <si>
    <t>MEGAPOL TARIM ÜRÜNLERİ LİSANSLI DEPOCULUK ANONİM ŞİRKETİ</t>
  </si>
  <si>
    <t>TOSUN HUBUBAT TARIM ÜRÜNLERİ LİSANSLI DEPOCULUK ANONİM ŞİRKETİ</t>
  </si>
  <si>
    <t>CSS LİDAŞ TARIM ÜRÜNLERİ LİSANSLI DEPOCULUK ANONİM ŞİRKETİ</t>
  </si>
  <si>
    <t>RM ZİLE GRAİN TARIM ÜRÜNLERİ LİSANSLI DEPOCULUK ANONİM ŞİRKETİ</t>
  </si>
  <si>
    <t>BOZOK SANCAĞI TARIM ÜRÜNLERİ LİSANSLI DEPOCULUK ANONİM ŞİRKETİ</t>
  </si>
  <si>
    <t>26/09/2023 - 10922</t>
  </si>
  <si>
    <t>Muş</t>
  </si>
  <si>
    <t>KARGÜN TARIM ÜRÜNLERİ LİSANSLI DEPOCULUK ANONİM ŞİRKETİ</t>
  </si>
  <si>
    <t>BABAESKİ(Eski Adı: Eksun) TARIM ÜRÜNLERİ LİSANSLI DEPOCULUK A.Ş.</t>
  </si>
  <si>
    <t>23/06/2023 - 10859</t>
  </si>
  <si>
    <t>KULU AK TARIM ÜRÜNLERİ LİSANSLI DEPOCULUK ANONİM ŞİRKETİ</t>
  </si>
  <si>
    <t>BEŞLER LİDAŞ TARIM ÜRÜNLERİ LİSANSLI DEPOCULUK ANONİM ŞİRKETİ</t>
  </si>
  <si>
    <t>DEMİRSAN LİDAŞ TARIM ÜRÜNLERİ LİSANSLI DEPOCULUK ANONİM ŞİRKETİ</t>
  </si>
  <si>
    <t>MUSTAFA YAYLA TARIM ÜRÜNLERİ LİSANSLI DEPOCULUK ANONİM ŞİRKETİ</t>
  </si>
  <si>
    <t>MAF LİDAŞ TARIM ÜRÜNLERİ LİSANSLI DEPOCULUK ANONİM ŞİRKETİ</t>
  </si>
  <si>
    <t>MKARABURÇ LİDAŞ TARIM ÜRÜNLERİ LİSANSLI DEPOCULUK ANONİM ŞİRKETİ</t>
  </si>
  <si>
    <t>Siverek</t>
  </si>
  <si>
    <t>OFİS YEM LİDAŞ TARIM ÜRÜNLERİ LİSANSLI DEPOCULUK ANONİM ŞİRKETİ</t>
  </si>
  <si>
    <t>Söke TB</t>
  </si>
  <si>
    <t>SİLVAN MSG LİDAŞ TARIM ÜRÜNLERİ LİSANSLI DEPOCULUK ANONİM ŞİRKETİ</t>
  </si>
  <si>
    <t>TAŞKIRAN LİDAŞ TARIM ÜRÜNLERİ LİSANSLI DEPOCULUK ANONİM ŞİRKETİ</t>
  </si>
  <si>
    <t>Ergani</t>
  </si>
  <si>
    <t>YEKSAM TARIM ÜRÜNLERİ LİSANSLI DEPOCULUK ANONİM ŞİRKETİ</t>
  </si>
  <si>
    <t>Sungurlu</t>
  </si>
  <si>
    <t>CEMDUY TARIM ÜRÜNLERİ LİSANSLI DEPOCULUK ANONİM ŞİRKETİ'</t>
  </si>
  <si>
    <t>UMUT LİDAŞ TARIM ÜRÜNLERİ LİSANSLI DEPOCULUK ANONİM ŞİRKETİ</t>
  </si>
  <si>
    <t>BARAK LİDAŞ TARIM ÜRÜNLERİ LİSANSLI DEPOCULUK ANONİM ŞİRKETİ</t>
  </si>
  <si>
    <t>Oğuzeli</t>
  </si>
  <si>
    <t>BAL TARIM ÜRÜNLERİ LİSANSLI DEPOCULUK ANONİM ŞİRKETİ</t>
  </si>
  <si>
    <t>AĞALAR TARIM ÜRÜNLERİ LİSANSLI DEPOCULUK ANONİM ŞİRKETİ</t>
  </si>
  <si>
    <t>HACI VEYSİ TARIM ÜRÜNLERİ LİSANSLI DEPOCULUK ANONİM ŞİRKETİ</t>
  </si>
  <si>
    <t>GÖZÜKARA AGRO TARIM ÜRÜNLERİ LİSANSLI DEPOCULUK ANONİM ŞİRKETİ</t>
  </si>
  <si>
    <t>ERBAA OKYAR GRUP TARIM ÜRÜNLERİ LİSANSLI DEPOCULUK ANONİM ŞİRKETİ</t>
  </si>
  <si>
    <t>TAKIMCI LİDAŞ TARIM ÜRÜNLERİ LİSANSLI DEPOCULUK ANONİM ŞİRKETİ</t>
  </si>
  <si>
    <t>Tunceli</t>
  </si>
  <si>
    <t>Mazgirt</t>
  </si>
  <si>
    <t>AKŞEHİR LİDAŞ TARIM ÜRÜNLERİ LİSANSLI DEPOCULUK ANONİM ŞİRKETİ</t>
  </si>
  <si>
    <t>ALEMDAR LİDAŞ TARIM ÜRÜNLERİ LİSANSLI DEPOCULUK ANONİM ŞİRKETİ</t>
  </si>
  <si>
    <t>Mazıdağı</t>
  </si>
  <si>
    <t>ALKIM LİDAŞ TARIM ÜRÜNLERİ LİSANSLI DEPOCULUK ANONİM ŞİRKETİ</t>
  </si>
  <si>
    <t>AZİZBEY TARIM ÜRÜNLERİ LİSANSLI DEPOCULUK ANONİM ŞİRKETİ</t>
  </si>
  <si>
    <t>MİR AGRO TARIM ÜRÜNLERİ LİSANSLI DEPOCULUK ANONİM ŞİRKETİ</t>
  </si>
  <si>
    <t>KEPENÇ LİDAŞ TARIM ÜRÜNLERİ LİSANSLI DEPOCULUK ANONİM ŞİRKETİ</t>
  </si>
  <si>
    <t>SERENDER TARIM ÜRÜNLERİ LİSANSLI DEPOCULUK ANONİM ŞİRKETİ</t>
  </si>
  <si>
    <t>TARAR LİDAŞ TARIM ÜRÜNLERİ LİSANSLI DEPOCULUK ANONİM ŞİRKETİ</t>
  </si>
  <si>
    <t xml:space="preserve">Muş </t>
  </si>
  <si>
    <t>Bulanık</t>
  </si>
  <si>
    <t>KADİM LİDAŞ TARIM ÜRÜNLERİ LİSANSLI DEPOCULUK ANONİM ŞİRKETİ</t>
  </si>
  <si>
    <t>GARİPOĞLU LİDAŞ TARIM ÜRÜNLERİ LİSANSLI DEPOCULUK ANONİM ŞİRKETİ</t>
  </si>
  <si>
    <t>Acıgöl</t>
  </si>
  <si>
    <t>BURAKSAN LİDAŞ TARIM ÜRÜNLERİ LİSANSLI DEPOCULUK ANONİM ŞİRKETİ</t>
  </si>
  <si>
    <t>ERTÜRK YAPI TARIM ÜRÜNLERİ LİSANSLI DEPOCULUK ANONİM ŞİRKETİ</t>
  </si>
  <si>
    <t>Sinanpaşa</t>
  </si>
  <si>
    <t>ASKIDA</t>
  </si>
  <si>
    <t>ÖZMERMER TARIM ÜRÜNLERİ LİSANSLI DEPOCULUK ANONİM ŞİRKETİ</t>
  </si>
  <si>
    <t>ZİLAN GROUP TARIM ÜRÜNLERİ LİSANSLI DEPOCULUK ANONİM ŞİRKETİ</t>
  </si>
  <si>
    <t>KAYA LİDAŞ TARIM ÜRÜNLERİ LİSANSLI DEPOCULUK ANONİM ŞİRKETİ</t>
  </si>
  <si>
    <t>08/11/2023-10953</t>
  </si>
  <si>
    <t>03/08/2023-10885</t>
  </si>
  <si>
    <t>İPEK LİDAŞ TARIM ÜRÜNLERİ LİSANSLI DEPOCULUK ANONİM ŞİRKETİ</t>
  </si>
  <si>
    <t>BFC LİDAŞ TARIM ÜRÜNLERİ LİSANSLI DEPOCULUK ANONİM ŞİRKETİ</t>
  </si>
  <si>
    <t>Erzincan</t>
  </si>
  <si>
    <t>Tercan</t>
  </si>
  <si>
    <t>Nevşehir Gıda</t>
  </si>
  <si>
    <t>EMSA LİDAŞ TARIM ÜRÜNLERİ LİSANSLI DEPOCULUK ANONİM ŞİRKETİ</t>
  </si>
  <si>
    <t>DEVELİ AGRO TARIM ÜRÜNLERİ LİSANSLI DEPOCULUK ANONİM ŞİRKETİ</t>
  </si>
  <si>
    <t>ANKA LİDAŞ TARIM ÜRÜNLERİ LİSANSLI DEPOCULUK ANONİM ŞİRKETİ</t>
  </si>
  <si>
    <t>ARLİDAŞ  TARIM ÜRÜNLERİ LİSANSLI DEPOCULUK ANONİM ŞİRKETİ</t>
  </si>
  <si>
    <t>Kumlu</t>
  </si>
  <si>
    <t>İNCEÖZ TARIM ÜRÜNLERİ LİSANSLI DEPOCULUK ANONİM ŞİRKETİ</t>
  </si>
  <si>
    <t>BEYOĞLU AGRO TARIM ÜRÜNLERİ LİSANSLI DEPOCULUK A.Ş.</t>
  </si>
  <si>
    <t>ULUĞ AGRO LİDAŞ TARIM ÜRÜNLERİ LİSANSLI DEPOCULUK ANONİM ŞİRKETİ</t>
  </si>
  <si>
    <t>01/03/2021 - 10277
Konya Ereğli T.S.)</t>
  </si>
  <si>
    <t>Belen</t>
  </si>
  <si>
    <t>GARDİYAN AGRO TARIM ÜRÜNLERİ LİSANSLI DEPOCULUK ANONİM ŞİRKETİ</t>
  </si>
  <si>
    <t>ILGIN LİDAŞ TARIM ÜRÜNLERİ LİSANSLI DEPOCULUK ANONİM ŞİRKETİ</t>
  </si>
  <si>
    <t>MEHMET ŞİRİN BAŞARAN LİDAŞ TARIM ÜRÜNLERİ LİSANSLI DEPOCULUK ANONİM ŞİRKETİ</t>
  </si>
  <si>
    <t>Eyyübiye (Akçamescit)</t>
  </si>
  <si>
    <t>UTEK ESER TARIM ÜRÜNLERİ LİSANSLI DEPOCULUK ANONİM ŞİRKETİ</t>
  </si>
  <si>
    <t>VEŞA TARIM ÜRÜNLERİ LİSANSLI DEPOCULUK ANONİM ŞİRKETİ</t>
  </si>
  <si>
    <t>MURAT MAVİ TARIM ÜRÜNLERİ LİSANSLI DEPOCULUK ANONİM ŞİRKETİ</t>
  </si>
  <si>
    <t>FURKAN LİDAŞ TARIM ÜRÜNLERİ LİSANSLI DEPOCULUK ANONİM ŞİRKETİ</t>
  </si>
  <si>
    <t>Akpınar</t>
  </si>
  <si>
    <t>Ulaş</t>
  </si>
  <si>
    <t>Çatalca</t>
  </si>
  <si>
    <t>ZERRAKİ TARIM ÜRÜNLERİ LİSANSLI DEPOCULUK ANONİM ŞİRKETİ</t>
  </si>
  <si>
    <t>ALİ KÜRKÜT TARIM ÜRÜNLERİ LİSANSLI DEPOCULUK A.Ş.</t>
  </si>
  <si>
    <t>24/7/2023 - 10877 Diyarbakır T.S.</t>
  </si>
  <si>
    <t>1/2/2024 KONYA T.S.</t>
  </si>
  <si>
    <t>ONURLAR AGRO TARIM ÜRÜNLERİ LİSANSLI DEPOCULUK A.Ş. (ESKİ ADI:NİYAZ ORHA)</t>
  </si>
  <si>
    <t>ÇARŞAMBA LİDAŞ TARIM ÜRÜNLERİ LİSANSLI DEPOCULUK A.Ş.</t>
  </si>
  <si>
    <t>MERT GÜL TARIM ÜRÜNLERİ LİSANSLI DEPOCULUK ANONİM ŞİRKETİ</t>
  </si>
  <si>
    <t>NEVŞEHİR TİCARET BORSASI TARIM ÜRÜNLERİ LİSANSLI DEPOCULUK ANONİM ŞİRKETİ</t>
  </si>
  <si>
    <t>ALTUNOKLAR GRUP TARIM ÜRÜNLERİ LİSANSLI DEPOCULUK ANONİM ŞİRKETİ</t>
  </si>
  <si>
    <t>Altınyayla</t>
  </si>
  <si>
    <t>KEÇEBEYLİ GRUP TARIM ÜRÜNLERİ LİSANSLI DEPOCULUK ANONİM ŞİRKETİ</t>
  </si>
  <si>
    <t>Sincan</t>
  </si>
  <si>
    <t>MARO LİDAŞ TARIM ÜRÜNLERİ LİSANSLI DEPOCULUK ANONİM ŞİRKETİ</t>
  </si>
  <si>
    <t>Bayburt</t>
  </si>
  <si>
    <t>Tomarza</t>
  </si>
  <si>
    <t>KADİM SUR LİDAŞ TARIM ÜRÜNLERİ LİSANSLI DEPOCULUK ANONİM ŞİRKETİ</t>
  </si>
  <si>
    <t>MD AGRO TARIM ÜRÜNLERİ LİSANSLI DEPOCULUK ANONİM ŞİRKETİ</t>
  </si>
  <si>
    <t>NEREDE LİDAŞ TARIM ÜRÜNLERİ LİSANSLI DEPOCULUK ANONİM ŞİRKETİ</t>
  </si>
  <si>
    <t>ALİ BELEK LİDAŞ TARIM ÜRÜNLERİ LİSANSLI DEPOCULUK ANONİM ŞİRKETİ</t>
  </si>
  <si>
    <t>Kovancılar</t>
  </si>
  <si>
    <t>İKİ KARDEŞLER TARIM ÜRÜNLERİ LİSANSLI DEPOCULUK ANONİM ŞİRKETİ</t>
  </si>
  <si>
    <t>UĞURAY TARIM ÜRÜNLERİ LİSANSLI DEPOCULUK ANONİM ŞİRKETİNİ</t>
  </si>
  <si>
    <t>OSEM AGRO TARIM ÜRÜNLERİ LİSANSLI DEPOCULUK ANONİM ŞİRKETİ</t>
  </si>
  <si>
    <t>BAĞLAR LİDAŞ TARIM ÜRÜNLERİ LİSANSLI DEPOCULUK ANONİM ŞİRKETİ</t>
  </si>
  <si>
    <t>GİTAŞ TARIM ÜRÜNLERİ LİSANSLI DEPOCULUK ANONİM ŞİRKETİ</t>
  </si>
  <si>
    <t>BD KOZAKLI TARIM ÜRÜNLERİ LİSANSLI DEPOCULUK ANONİM ŞİRKETİ</t>
  </si>
  <si>
    <t>ÖZTAÇ TARIM ÜRÜNLERİ LİSANSLI DEPOCULUK ANONİM ŞİRKETİ</t>
  </si>
  <si>
    <t>KIZILKAYA LİDAŞ TARIM ÜRÜNLERİ LİSANSLI DEPOCULUK ANONİM ŞİRKETİ</t>
  </si>
  <si>
    <t>MERCANS TARIM ÜRÜNLERİ LİSANSLI DEPOCULUK ANONİM ŞİRKETİ</t>
  </si>
  <si>
    <t>AKSARAY YSM TARIM ÜRÜNLERİ LİSANSLI DEPOCULUK ANONİM ŞİRKETİ</t>
  </si>
  <si>
    <t>ÇİÇEK LİDAŞ TARIM ÜRÜNLERİ LİSANSLI DEPOCULUK ANONİM ŞİRKETİ</t>
  </si>
  <si>
    <t>FYZ LİDAŞ TARIM ÜRÜNLERİ LİSANSLI DEPOCULUK ANONİM ŞİRKETİ</t>
  </si>
  <si>
    <t>ÖZNER LİDAŞ TARIM ÜRÜNLERİ LİSANSLI DEPOCULUK ANONİM ŞİRKETİ</t>
  </si>
  <si>
    <t>AYKAL PAMUK LİDAŞ TARIM ÜRÜNLERİ LİSANSLI DEPOCULUK ANONİM ŞİRKETİ</t>
  </si>
  <si>
    <t>GÜZTAR TARIM ÜRÜNLERİ LİSANSLI DEPOCULUK ANONİM ŞİRKETİ</t>
  </si>
  <si>
    <t>İDİL LİDAŞ TARIM ÜRÜNLERİ LİSANSLI DEPOCULUK ANONİM ŞİRKETİ</t>
  </si>
  <si>
    <t>İdil</t>
  </si>
  <si>
    <t>MER SUR TARIM ÜRÜNLERİ LİSANSLI DEPOCULUK ANONİM ŞİRKETİ</t>
  </si>
  <si>
    <t>SAKIZKÖY TARIM ÜRÜNLERİ LİSANSLI DEPOCULUK ANONİM ŞİRKETİ</t>
  </si>
  <si>
    <t>KAAN TARIM ÜRÜNLERİ LİSANSLI DEPOCULUK A.Ş</t>
  </si>
  <si>
    <t>ÖZANKA TARIM ÜRÜNLERİ LİSANSLI DEPOCULUK ANONİM ŞİRKETİ</t>
  </si>
  <si>
    <t>Pasinler</t>
  </si>
  <si>
    <t>Kayseri TB</t>
  </si>
  <si>
    <t>GÖRENLER AGRO TARIM ÜRÜNLERİ LİSANSLI DEPOCULUK ANONİM ŞİRKETİ</t>
  </si>
  <si>
    <t>Payas</t>
  </si>
  <si>
    <t>ERZURUM TİCARET BORSASI TARIM ÜRÜNLERİ LİSANSLI DEPOCULUK ANONİM ŞİRKETİ</t>
  </si>
  <si>
    <t>BAL-KAN LİDAŞ TARIM ÜRÜNLERİ LİSANSLI DEPOCULUK ANONİM ŞİRKETİ
(ESKİ İSMİ KÖRHALİL LİDAŞ)</t>
  </si>
  <si>
    <t>SANAL AGRO LİDAŞ TARIM ÜRÜNLERİ LİSANSLI DEPOCULUK ANONİM ŞİRKETİ</t>
  </si>
  <si>
    <t>ALKAN TARIM ÜRÜNLERİ LİSANSLI DEPOCULUK ANONİM ŞİRKETİ</t>
  </si>
  <si>
    <t>SEYYAH LİDAŞ TARIM ÜRÜNLERİ LİSANSLI DEPOCULUK ANONİM ŞİRKETİ</t>
  </si>
  <si>
    <t>Tepebaşı</t>
  </si>
  <si>
    <t>RIŞVANOĞLU LİDAŞ TARIM ÜRÜNLERİ LİSANSLI DEPOCULUK ANONİM ŞİRKETİ</t>
  </si>
  <si>
    <t>KOZSAN LİDAŞ TARIM ÜRÜNLERİ LİSANSLI DEPOCULUK ANONİM ŞİRKETİ</t>
  </si>
  <si>
    <t>CEMİL DEMİR TARIM ÜRÜNLERİ SANAYİ VE TİCARET ANONİM ŞİRKETİ</t>
  </si>
  <si>
    <t>İSRA LİDAŞ TARIM ÜRÜNLERİ LİSANSLI DEPOCULUK ANONİM ŞİRKETİ</t>
  </si>
  <si>
    <t>YILDIZLAR LİDAŞ TARIM ÜRÜNLERİ LİSANSLI DEPOCULUK ANONİM ŞİRKETİ</t>
  </si>
  <si>
    <t>YILMAZ AGRO TARIM ÜRÜNLERİ LİSANSLI DEPOCULUK ANONİM ŞİRKETİ</t>
  </si>
  <si>
    <t>Ceylanpınar</t>
  </si>
  <si>
    <t>SİVEREK LİDAŞ TARIM ÜRÜNLERİ LİSANSLI DEPOCULUK ANONİM ŞİRKETİ</t>
  </si>
  <si>
    <t>YENİŞEHİR TİCARET BORSASI TARIM ÜRÜNLERİ LİSANSLI DEPOCULUK ANONİM ŞİRKETİ</t>
  </si>
  <si>
    <t>BİRLİK LİDAŞ TARIM ÜRÜNLERİ LİSANSLI DEPOCULUK A.Ş.</t>
  </si>
  <si>
    <t>Eleşkirt</t>
  </si>
  <si>
    <t>Ulukışla</t>
  </si>
  <si>
    <t>YURTTAŞLAR AGRO TARIM ÜRÜNLERİ LİSANSLI DEPOCULUK ANONİM ŞİRKETİ</t>
  </si>
  <si>
    <t>Atkaracalar</t>
  </si>
  <si>
    <t>UNEX LİDAŞ TARIM ÜRÜNLERİ LİSANSLI DEPOCULUK ANONİM ŞİRKETİ ( Eski Adı: RODOSTO Lidaş)</t>
  </si>
  <si>
    <t>İSNUR TARIM ÜRÜNLERİ LİSANSLI DEPOCULUK ANONİM ŞİRKETİ</t>
  </si>
  <si>
    <t>İslahiye</t>
  </si>
  <si>
    <t>TARİŞ ÜZÜM TARIM ÜRÜNLERİ LİSANSLI DEPOCULUK ANONİM ŞİRKETİ</t>
  </si>
  <si>
    <t>Kemalpaşa</t>
  </si>
  <si>
    <t>Salihli</t>
  </si>
  <si>
    <t>Alaşehir</t>
  </si>
  <si>
    <t>RASYONEL TARIM ÜRÜNLERİ LİSANSLI DEPOCULUK ANONİM ŞİRKETİ</t>
  </si>
  <si>
    <t>Şanlıurfa Lab</t>
  </si>
  <si>
    <t>DİYARBAKIR TARIM ÜRÜNLERİ LİSANSLI DEPOCULUK ANONİM ŞİRKETİ</t>
  </si>
  <si>
    <t>ÇEVİKLER TARIM ÜRÜNLERİ LİSANSLI DEPOCULUK ANONİM ŞİRKETİ</t>
  </si>
  <si>
    <t>PETRA TARIM ÜRÜNLERİ LİSANSLI DEPOCULUK ANONİM ŞİRKETİ</t>
  </si>
  <si>
    <t>Kahramankazan</t>
  </si>
  <si>
    <t>BULİDAŞ TARIM ÜRÜNLERİ LİSANSLI DEPOCULUK ANONİM ŞİRKETİ'</t>
  </si>
  <si>
    <t>TİRİMİLLİ TARIM ÜRÜNLERİ LİSANSLI DEPOCULUK ANONİM ŞİRKETİ</t>
  </si>
  <si>
    <t>ELSA TARIM ÜRÜNLERİ LİSANSLI DEPOCULUK A.Ş</t>
  </si>
  <si>
    <t>NİĞDE KÖSEOĞLU TARIM ÜRÜNLERİ LİSANSLI DEPOCULUK ANONİM ŞİRKETİ'</t>
  </si>
  <si>
    <t>Bor</t>
  </si>
  <si>
    <t>Evren</t>
  </si>
  <si>
    <t>Samsun TB</t>
  </si>
  <si>
    <t>MUNZUR AGRO TARIM ÜRÜNLERİ LİSANSLI DEPOCULUK SANAYİ VE TİCARET VE ANONİM ŞİRKETİ</t>
  </si>
  <si>
    <t>HAS BUĞSAN TARIM ÜRÜNLERİ LİSANSLI DEPOCULUK ANONİM ŞİRKETİNE</t>
  </si>
  <si>
    <t xml:space="preserve">Aksaray </t>
  </si>
  <si>
    <t>Aksaray TB</t>
  </si>
  <si>
    <t>GÜNGÖR LİDAŞ TARIM ÜRÜNLERİ LİSANSLI DEPOCULUK ANONİM ŞİRKETİ</t>
  </si>
  <si>
    <t>ARİAYEM LİDAŞ TARIM ÜRÜNLERİ LİSANSLI DEPOCULUK ANONİM ŞİRKET</t>
  </si>
  <si>
    <t>Mudanya</t>
  </si>
  <si>
    <t>NURDAŞ TARIM ÜRÜNLERİ LİSANSLI DEPOCULUK ANONİM ŞİRKET</t>
  </si>
  <si>
    <t>Gold Wheat</t>
  </si>
  <si>
    <t>TEKBAŞAK TARIM ÜRÜNLERİ LİSANSLI DEPOCULUK ANONİM ŞİRKETİ</t>
  </si>
  <si>
    <t>Çobanlar</t>
  </si>
  <si>
    <t>BAFRA LİDAŞ TARIM ÜRÜNLERİ LİSANSLI DEPOCULUK ANONİM ŞİRKETİ'</t>
  </si>
  <si>
    <t>İlkadım</t>
  </si>
  <si>
    <t>SÜLEYMANOĞLU LİDAŞ TARIM ÜRÜNLERİ LİSANSLI DEPOCULUK ANONİM ŞİRKETİ'</t>
  </si>
  <si>
    <t>DCT GROUP TARIM ÜRÜNLERİ LİSANSLI DEPOCULUK ANONİM ŞİRKET</t>
  </si>
  <si>
    <t>ABC LİDAŞ TARIM ÜRÜNLERİ LİSANSLI DEPOCULUK ANONİM ŞİRKETİ'</t>
  </si>
  <si>
    <t>KOÇ LİDAŞ TARIM ÜRÜNLERİ LİSANSLI DEPOCULUK ANONİM ŞİRKET</t>
  </si>
  <si>
    <t>Kızılırmak</t>
  </si>
  <si>
    <t>TURKOOP TARIM ÜRÜNLERİ LİSANSLI DEPOCULUK ANONİM ŞİRKETİ</t>
  </si>
  <si>
    <t>Turhal</t>
  </si>
  <si>
    <t>Tariş Üzüm Araştırma Geliştirme</t>
  </si>
  <si>
    <t>ERKAYA</t>
  </si>
  <si>
    <t>Ksımi Askıda</t>
  </si>
  <si>
    <t xml:space="preserve"> KISMİ ASKIDA</t>
  </si>
  <si>
    <t>PINARBAŞI TARIM ÜRÜNLERİ LİSANSLI DEPOCULUK ANONİM ŞİRKETİ</t>
  </si>
  <si>
    <t>Malazgirt</t>
  </si>
  <si>
    <t>(Eski Adı: ESATBEYOĞLU TARIM ÜRÜNLERİ LİSANSLI DEPOCULUK ANONİM ŞİRKET)</t>
  </si>
  <si>
    <t>MEREK TARIM ÜRÜNLERİ LİSANSLI DEPOCULUK ANONİM ŞİRKETİ ( LİDAŞ YASİN ATMACA Eski İsmi)</t>
  </si>
  <si>
    <t>KISMİ ASKIDA</t>
  </si>
  <si>
    <t>MUHAMMED KEREM ÇAKIR TARIM ÜRÜNLERİ LİSANSLI DEPOCULUK ANONİM ŞİRKETİ</t>
  </si>
  <si>
    <t>KUZEY EGE ZEYTİNYAĞI TARIM ÜRÜNLERİ LİSANSLI DEPOCULUK ANONİM ŞİRKETİ</t>
  </si>
  <si>
    <t>Ayvalık</t>
  </si>
  <si>
    <t>ALTIN ZİRAAT TARIM ÜRÜNLERİ LİSANSLI DEPOCULUK SANAYİ TİCARET ANONİM ŞİRKETİ</t>
  </si>
  <si>
    <t>TEKİNLER LİDER TARIM ÜRÜNLERİ LİSANSLI DEPOCULUK ANONİM ŞİRKETİ</t>
  </si>
  <si>
    <t>Sandıklı</t>
  </si>
  <si>
    <t>YÜCENUR TARIM ÜRÜNLERİ LİSANSLI DEPOCULUK ANONİM ŞİRKETİ</t>
  </si>
  <si>
    <t>MİLL STAR LİDAŞ TARIM ÜRÜNLERİ LİSANSLI DEPOCULUK ANONİM ŞİRKETİ</t>
  </si>
  <si>
    <t>FARUK  SEZEN TARIM ÜRÜNLERİ LİSANSLI DEPOCULUK ANONİM ŞİRKETİ</t>
  </si>
  <si>
    <t>Biga</t>
  </si>
  <si>
    <t>SAFİ GALATA TARIM ÜRÜNLERİ LİSANSLI DEPOCULUK ANONİM ŞİRKETİ</t>
  </si>
  <si>
    <t>GÜLŞEHİR TARIM ÜRÜNLERİ LİSANSLI DEPOCULUK ANONİM ŞİRKETİ</t>
  </si>
  <si>
    <t>Gülşehir</t>
  </si>
  <si>
    <t>SULTANTEPE TARIM ÜRÜNLERİ LİSANSLI DEPOCULUK ANONİM ŞİRKETİ</t>
  </si>
  <si>
    <t>Tirebolu</t>
  </si>
  <si>
    <t>AHMET AK  GAFFARO FINDIK  TARIM ÜRÜNLERİ LİSANSLI DEPOCULUK ANONİM ŞİRKETİ</t>
  </si>
  <si>
    <t>SAYHAN AGRO TARIM ÜRÜNLERİ LİSANSLI DEPOCULUK A.Ş.</t>
  </si>
  <si>
    <t>ÖZMİRİOĞLU LİDAŞ TARIM ÜRÜNLERİ LİSANSLI DEPOCULUK ANONİM ŞİRKETİ</t>
  </si>
  <si>
    <t>AKSOYLAR AGRO TARIM ÜRÜNLERİ LİSANSLI DEPOCULUK ANONİM ŞİRKETİ</t>
  </si>
  <si>
    <t>CMA TARIM ÜRÜNLERİ LİSANSLI DEPOCULUK ANONİM ŞİRKETİ</t>
  </si>
  <si>
    <t>Kırkağaç</t>
  </si>
  <si>
    <t>MECİTÖZÜ TARIM ÜRÜNLERİ LİSANSLI DEPOCULUK ANONİM ŞİRKETİ</t>
  </si>
  <si>
    <t>Mecitözü</t>
  </si>
  <si>
    <t>Akıncılar</t>
  </si>
  <si>
    <t>SİVAS AKINCILAR TARIM ÜRÜNLERİ LİSANSLI DEPOCULUK  ANONİM ŞİRKETİ</t>
  </si>
  <si>
    <t>SEYDİŞEHİR TARIM ÜRÜNLERİ LİSANSLI DEPOCULUK ANONİM ŞİRKETİ</t>
  </si>
  <si>
    <t>Seydişehir</t>
  </si>
  <si>
    <t>ÖZGEMEREK TARIM ÜRÜNLERİ LİSANSLI DEPOCULUK ANONİM ŞİRKETİ</t>
  </si>
  <si>
    <t>Gemerek</t>
  </si>
  <si>
    <t>KISMI ASKIDA</t>
  </si>
  <si>
    <t>AKKOYUNLAR TARIM ÜRÜNLERİ LİSANSLI DEPOCULUK ANONİM ŞİRKETİNİN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</si>
</sst>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162"/>
      <scheme val="minor"/>
    </font>
    <font>
      <b/>
      <shadow/>
      <sz val="12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1"/>
      <color theme="1"/>
      <name val="Cambria"/>
      <family val="1"/>
      <charset val="162"/>
    </font>
    <font>
      <b/>
      <sz val="12"/>
      <name val="Cambria"/>
      <family val="1"/>
      <charset val="162"/>
    </font>
    <font>
      <sz val="10"/>
      <color theme="1"/>
      <name val="Cambria"/>
      <family val="1"/>
      <charset val="162"/>
    </font>
    <font>
      <b/>
      <sz val="10"/>
      <color theme="1"/>
      <name val="Cambria"/>
      <family val="1"/>
      <charset val="162"/>
    </font>
    <font>
      <b/>
      <sz val="10"/>
      <name val="Cambria"/>
      <family val="1"/>
      <charset val="162"/>
    </font>
    <font>
      <sz val="10"/>
      <name val="Cambria"/>
      <family val="1"/>
      <charset val="162"/>
    </font>
    <font>
      <b/>
      <sz val="18"/>
      <color theme="1"/>
      <name val="Cambria"/>
      <family val="1"/>
      <charset val="162"/>
    </font>
    <font>
      <b/>
      <sz val="12"/>
      <color rgb="FFFF0000"/>
      <name val="Cambria"/>
      <family val="1"/>
      <charset val="162"/>
    </font>
    <font>
      <sz val="10"/>
      <color theme="1"/>
      <name val="Arial"/>
      <family val="2"/>
      <charset val="162"/>
    </font>
    <font>
      <b/>
      <sz val="14"/>
      <color rgb="FFFF0000"/>
      <name val="Calibri"/>
      <family val="2"/>
      <charset val="162"/>
      <scheme val="minor"/>
    </font>
    <font>
      <sz val="14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b/>
      <sz val="11"/>
      <name val="Cambria"/>
      <family val="1"/>
      <charset val="162"/>
    </font>
    <font>
      <b/>
      <sz val="11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sz val="8"/>
      <name val="Calibri"/>
      <family val="2"/>
      <charset val="162"/>
      <scheme val="minor"/>
    </font>
    <font>
      <sz val="1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699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0" xfId="0" applyBorder="1"/>
    <xf numFmtId="3" fontId="5" fillId="0" borderId="0" xfId="0" applyNumberFormat="1" applyFont="1" applyBorder="1" applyAlignment="1">
      <alignment horizontal="center" vertical="center"/>
    </xf>
    <xf numFmtId="3" fontId="0" fillId="0" borderId="0" xfId="0" applyNumberFormat="1" applyBorder="1"/>
    <xf numFmtId="0" fontId="0" fillId="0" borderId="0" xfId="0"/>
    <xf numFmtId="3" fontId="5" fillId="0" borderId="1" xfId="0" applyNumberFormat="1" applyFont="1" applyBorder="1" applyAlignment="1">
      <alignment horizontal="center" vertical="center" wrapText="1"/>
    </xf>
    <xf numFmtId="0" fontId="0" fillId="0" borderId="0" xfId="0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3" fontId="14" fillId="0" borderId="1" xfId="0" applyNumberFormat="1" applyFont="1" applyBorder="1" applyAlignment="1">
      <alignment horizontal="center" vertical="center"/>
    </xf>
    <xf numFmtId="3" fontId="14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3" fontId="0" fillId="0" borderId="0" xfId="0" applyNumberFormat="1" applyFill="1" applyBorder="1" applyAlignment="1">
      <alignment horizontal="center" vertical="center"/>
    </xf>
    <xf numFmtId="0" fontId="0" fillId="0" borderId="2" xfId="0" applyBorder="1"/>
    <xf numFmtId="0" fontId="12" fillId="0" borderId="2" xfId="0" applyFont="1" applyBorder="1" applyAlignment="1">
      <alignment horizontal="center"/>
    </xf>
    <xf numFmtId="3" fontId="12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7" fillId="0" borderId="0" xfId="0" applyFont="1" applyBorder="1"/>
    <xf numFmtId="0" fontId="5" fillId="0" borderId="1" xfId="0" applyFont="1" applyBorder="1" applyAlignment="1">
      <alignment horizontal="center" vertical="center"/>
    </xf>
    <xf numFmtId="0" fontId="0" fillId="0" borderId="0" xfId="0" applyBorder="1" applyAlignment="1">
      <alignment wrapText="1"/>
    </xf>
    <xf numFmtId="0" fontId="2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4" fontId="5" fillId="0" borderId="3" xfId="0" applyNumberFormat="1" applyFont="1" applyFill="1" applyBorder="1" applyAlignment="1">
      <alignment horizontal="center" vertical="center" wrapText="1"/>
    </xf>
    <xf numFmtId="14" fontId="5" fillId="0" borderId="3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4" fontId="1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3" fontId="15" fillId="0" borderId="0" xfId="0" applyNumberFormat="1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3" fontId="13" fillId="0" borderId="8" xfId="0" applyNumberFormat="1" applyFont="1" applyBorder="1" applyAlignment="1">
      <alignment horizontal="center" vertical="center"/>
    </xf>
    <xf numFmtId="3" fontId="12" fillId="0" borderId="8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 readingOrder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3" fontId="1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/>
    </xf>
    <xf numFmtId="3" fontId="15" fillId="0" borderId="1" xfId="0" applyNumberFormat="1" applyFont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 wrapText="1"/>
    </xf>
    <xf numFmtId="3" fontId="15" fillId="3" borderId="0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3" fontId="15" fillId="0" borderId="1" xfId="0" applyNumberFormat="1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15" fillId="3" borderId="0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0" fontId="0" fillId="3" borderId="0" xfId="0" applyFill="1" applyBorder="1"/>
    <xf numFmtId="0" fontId="5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3" fontId="15" fillId="0" borderId="1" xfId="0" applyNumberFormat="1" applyFont="1" applyBorder="1" applyAlignment="1">
      <alignment horizontal="center" vertical="center"/>
    </xf>
    <xf numFmtId="0" fontId="0" fillId="3" borderId="0" xfId="0" applyFill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15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0" fillId="4" borderId="0" xfId="0" applyFill="1" applyBorder="1"/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15" fillId="0" borderId="3" xfId="0" applyNumberFormat="1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14" fontId="5" fillId="0" borderId="3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3" fontId="5" fillId="0" borderId="3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3" fontId="15" fillId="3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3" fontId="0" fillId="3" borderId="0" xfId="0" applyNumberFormat="1" applyFill="1" applyBorder="1"/>
    <xf numFmtId="0" fontId="5" fillId="0" borderId="2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15" fillId="3" borderId="1" xfId="0" applyNumberFormat="1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0" fillId="3" borderId="0" xfId="0" applyNumberFormat="1" applyFill="1" applyBorder="1" applyAlignment="1">
      <alignment wrapText="1"/>
    </xf>
    <xf numFmtId="14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3" fontId="1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1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" fontId="15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1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15" fillId="0" borderId="1" xfId="0" applyNumberFormat="1" applyFont="1" applyFill="1" applyBorder="1" applyAlignment="1">
      <alignment horizontal="center" vertical="center"/>
    </xf>
    <xf numFmtId="3" fontId="15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/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15" fillId="0" borderId="2" xfId="0" applyNumberFormat="1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/>
    </xf>
    <xf numFmtId="3" fontId="0" fillId="0" borderId="0" xfId="0" applyNumberFormat="1" applyFill="1" applyBorder="1" applyAlignment="1">
      <alignment wrapText="1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3" fontId="15" fillId="3" borderId="1" xfId="0" applyNumberFormat="1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3" fontId="0" fillId="0" borderId="0" xfId="0" applyNumberFormat="1" applyFill="1" applyBorder="1"/>
    <xf numFmtId="0" fontId="5" fillId="0" borderId="2" xfId="0" applyFont="1" applyFill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1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14" fontId="5" fillId="0" borderId="3" xfId="0" applyNumberFormat="1" applyFont="1" applyFill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15" fillId="0" borderId="3" xfId="0" applyNumberFormat="1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5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15" fillId="3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5" fillId="3" borderId="2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3" fontId="1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3" fontId="15" fillId="3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3" fontId="5" fillId="4" borderId="2" xfId="0" applyNumberFormat="1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3" fontId="15" fillId="4" borderId="1" xfId="0" applyNumberFormat="1" applyFont="1" applyFill="1" applyBorder="1" applyAlignment="1">
      <alignment horizontal="center" vertical="center"/>
    </xf>
    <xf numFmtId="14" fontId="5" fillId="3" borderId="3" xfId="0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3" fontId="15" fillId="3" borderId="3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0" fontId="0" fillId="0" borderId="0" xfId="0" applyBorder="1"/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/>
    <xf numFmtId="0" fontId="6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4" fontId="5" fillId="0" borderId="3" xfId="0" applyNumberFormat="1" applyFont="1" applyFill="1" applyBorder="1" applyAlignment="1">
      <alignment horizontal="center" vertical="center" wrapText="1"/>
    </xf>
    <xf numFmtId="14" fontId="5" fillId="0" borderId="3" xfId="0" applyNumberFormat="1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3" fontId="1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18" fillId="0" borderId="0" xfId="0" applyFont="1"/>
    <xf numFmtId="0" fontId="6" fillId="0" borderId="4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wrapText="1"/>
    </xf>
    <xf numFmtId="0" fontId="6" fillId="0" borderId="10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14" fontId="5" fillId="4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3" fontId="15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Fill="1"/>
    <xf numFmtId="0" fontId="6" fillId="0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3" fontId="15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15" fillId="0" borderId="3" xfId="0" applyNumberFormat="1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14" fontId="5" fillId="0" borderId="3" xfId="0" applyNumberFormat="1" applyFont="1" applyFill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1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14" fontId="5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6" fillId="3" borderId="3" xfId="0" applyFont="1" applyFill="1" applyBorder="1" applyAlignment="1">
      <alignment vertical="center" wrapText="1"/>
    </xf>
    <xf numFmtId="3" fontId="5" fillId="0" borderId="3" xfId="0" applyNumberFormat="1" applyFont="1" applyBorder="1" applyAlignment="1">
      <alignment vertical="center" wrapText="1"/>
    </xf>
    <xf numFmtId="14" fontId="5" fillId="0" borderId="1" xfId="0" applyNumberFormat="1" applyFont="1" applyFill="1" applyBorder="1" applyAlignment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3" fontId="15" fillId="0" borderId="2" xfId="0" applyNumberFormat="1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3" fontId="15" fillId="4" borderId="0" xfId="0" applyNumberFormat="1" applyFont="1" applyFill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3" fontId="1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3" fontId="5" fillId="0" borderId="9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3" fontId="1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14" fontId="5" fillId="0" borderId="4" xfId="0" applyNumberFormat="1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15" fillId="0" borderId="3" xfId="0" applyNumberFormat="1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4" borderId="0" xfId="0" applyFill="1"/>
    <xf numFmtId="3" fontId="1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3" fontId="5" fillId="0" borderId="3" xfId="0" applyNumberFormat="1" applyFont="1" applyBorder="1" applyAlignment="1">
      <alignment vertical="center"/>
    </xf>
    <xf numFmtId="0" fontId="0" fillId="3" borderId="0" xfId="0" applyFill="1"/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3" fontId="15" fillId="0" borderId="1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" fontId="15" fillId="0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3" fontId="5" fillId="0" borderId="3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3" fontId="15" fillId="0" borderId="2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3" fontId="15" fillId="0" borderId="0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14" fontId="5" fillId="4" borderId="2" xfId="0" applyNumberFormat="1" applyFont="1" applyFill="1" applyBorder="1" applyAlignment="1">
      <alignment horizontal="center" vertical="center"/>
    </xf>
    <xf numFmtId="3" fontId="15" fillId="4" borderId="2" xfId="0" applyNumberFormat="1" applyFont="1" applyFill="1" applyBorder="1" applyAlignment="1">
      <alignment horizontal="center" vertical="center"/>
    </xf>
    <xf numFmtId="3" fontId="5" fillId="4" borderId="2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3" fontId="1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0" fontId="20" fillId="4" borderId="0" xfId="0" applyFont="1" applyFill="1" applyBorder="1"/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15" fillId="0" borderId="0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3" fontId="5" fillId="3" borderId="2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5" fillId="3" borderId="2" xfId="0" applyNumberFormat="1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0" fillId="3" borderId="0" xfId="0" applyFont="1" applyFill="1" applyBorder="1"/>
    <xf numFmtId="0" fontId="0" fillId="0" borderId="14" xfId="0" applyBorder="1"/>
    <xf numFmtId="0" fontId="6" fillId="0" borderId="2" xfId="0" applyFont="1" applyFill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3" fontId="1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/>
    </xf>
    <xf numFmtId="3" fontId="5" fillId="4" borderId="2" xfId="0" applyNumberFormat="1" applyFont="1" applyFill="1" applyBorder="1" applyAlignment="1">
      <alignment horizontal="center" vertical="center"/>
    </xf>
    <xf numFmtId="14" fontId="5" fillId="4" borderId="2" xfId="0" applyNumberFormat="1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14" fontId="5" fillId="0" borderId="3" xfId="0" applyNumberFormat="1" applyFont="1" applyFill="1" applyBorder="1" applyAlignment="1">
      <alignment horizontal="center" vertical="center"/>
    </xf>
    <xf numFmtId="3" fontId="15" fillId="0" borderId="3" xfId="0" applyNumberFormat="1" applyFont="1" applyBorder="1" applyAlignment="1">
      <alignment horizontal="center" vertical="center"/>
    </xf>
    <xf numFmtId="0" fontId="0" fillId="0" borderId="3" xfId="0" applyBorder="1" applyAlignment="1"/>
    <xf numFmtId="0" fontId="0" fillId="0" borderId="2" xfId="0" applyBorder="1" applyAlignment="1"/>
    <xf numFmtId="0" fontId="5" fillId="0" borderId="1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14" fontId="5" fillId="3" borderId="2" xfId="0" applyNumberFormat="1" applyFont="1" applyFill="1" applyBorder="1" applyAlignment="1">
      <alignment horizontal="center" vertical="center"/>
    </xf>
    <xf numFmtId="3" fontId="15" fillId="3" borderId="2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3" fontId="5" fillId="3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/>
    </xf>
    <xf numFmtId="3" fontId="15" fillId="3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" fontId="5" fillId="3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 wrapText="1"/>
    </xf>
    <xf numFmtId="3" fontId="5" fillId="3" borderId="2" xfId="0" applyNumberFormat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3" fontId="5" fillId="3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3" fontId="15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3" fontId="5" fillId="3" borderId="2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3" fontId="15" fillId="3" borderId="3" xfId="0" applyNumberFormat="1" applyFont="1" applyFill="1" applyBorder="1" applyAlignment="1">
      <alignment horizontal="center" vertical="center"/>
    </xf>
    <xf numFmtId="3" fontId="15" fillId="3" borderId="2" xfId="0" applyNumberFormat="1" applyFont="1" applyFill="1" applyBorder="1" applyAlignment="1">
      <alignment horizontal="center" vertical="center"/>
    </xf>
    <xf numFmtId="14" fontId="5" fillId="3" borderId="3" xfId="0" applyNumberFormat="1" applyFont="1" applyFill="1" applyBorder="1" applyAlignment="1">
      <alignment horizontal="center" vertical="center"/>
    </xf>
    <xf numFmtId="14" fontId="5" fillId="3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3" fontId="15" fillId="3" borderId="1" xfId="0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3" fontId="5" fillId="3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/>
    </xf>
    <xf numFmtId="3" fontId="15" fillId="3" borderId="2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3" fontId="5" fillId="3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3" fontId="5" fillId="3" borderId="3" xfId="0" applyNumberFormat="1" applyFont="1" applyFill="1" applyBorder="1" applyAlignment="1">
      <alignment horizontal="center" vertical="center"/>
    </xf>
    <xf numFmtId="3" fontId="5" fillId="3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3" fontId="15" fillId="3" borderId="3" xfId="0" applyNumberFormat="1" applyFont="1" applyFill="1" applyBorder="1" applyAlignment="1">
      <alignment horizontal="center" vertical="center"/>
    </xf>
    <xf numFmtId="14" fontId="5" fillId="3" borderId="3" xfId="0" applyNumberFormat="1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/>
    </xf>
    <xf numFmtId="3" fontId="5" fillId="3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3" fontId="15" fillId="3" borderId="2" xfId="0" applyNumberFormat="1" applyFont="1" applyFill="1" applyBorder="1" applyAlignment="1">
      <alignment horizontal="center" vertical="center"/>
    </xf>
    <xf numFmtId="14" fontId="5" fillId="3" borderId="2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3" fontId="5" fillId="3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3" fontId="15" fillId="3" borderId="2" xfId="0" applyNumberFormat="1" applyFont="1" applyFill="1" applyBorder="1" applyAlignment="1">
      <alignment horizontal="center" vertical="center"/>
    </xf>
    <xf numFmtId="14" fontId="5" fillId="3" borderId="2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3" fontId="15" fillId="3" borderId="1" xfId="0" applyNumberFormat="1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14" fontId="5" fillId="3" borderId="2" xfId="0" applyNumberFormat="1" applyFont="1" applyFill="1" applyBorder="1" applyAlignment="1">
      <alignment horizontal="center" vertical="center"/>
    </xf>
    <xf numFmtId="3" fontId="15" fillId="3" borderId="2" xfId="0" applyNumberFormat="1" applyFont="1" applyFill="1" applyBorder="1" applyAlignment="1">
      <alignment horizontal="center" vertical="center"/>
    </xf>
    <xf numFmtId="3" fontId="5" fillId="3" borderId="2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1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3" fontId="1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3" fontId="15" fillId="3" borderId="2" xfId="0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4" fontId="5" fillId="0" borderId="3" xfId="0" applyNumberFormat="1" applyFont="1" applyFill="1" applyBorder="1" applyAlignment="1">
      <alignment horizontal="center" vertical="center"/>
    </xf>
    <xf numFmtId="3" fontId="5" fillId="3" borderId="2" xfId="0" applyNumberFormat="1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3" fontId="15" fillId="0" borderId="3" xfId="0" applyNumberFormat="1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15" fillId="0" borderId="1" xfId="0" applyNumberFormat="1" applyFont="1" applyBorder="1" applyAlignment="1">
      <alignment horizontal="center" vertical="center"/>
    </xf>
    <xf numFmtId="14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3" fontId="15" fillId="3" borderId="2" xfId="0" applyNumberFormat="1" applyFont="1" applyFill="1" applyBorder="1" applyAlignment="1">
      <alignment horizontal="center" vertical="center"/>
    </xf>
    <xf numFmtId="14" fontId="5" fillId="3" borderId="2" xfId="0" applyNumberFormat="1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14" fontId="0" fillId="3" borderId="2" xfId="0" applyNumberForma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15" fillId="0" borderId="2" xfId="0" applyNumberFormat="1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15" fillId="0" borderId="1" xfId="0" applyNumberFormat="1" applyFont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5" fillId="3" borderId="0" xfId="0" applyNumberFormat="1" applyFont="1" applyFill="1" applyBorder="1" applyAlignment="1">
      <alignment horizontal="center" vertical="center"/>
    </xf>
    <xf numFmtId="3" fontId="15" fillId="0" borderId="3" xfId="0" applyNumberFormat="1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14" fontId="5" fillId="0" borderId="3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3" fontId="15" fillId="0" borderId="2" xfId="0" applyNumberFormat="1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5" fillId="3" borderId="2" xfId="0" applyNumberFormat="1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3" fontId="5" fillId="4" borderId="2" xfId="0" applyNumberFormat="1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1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15" fillId="0" borderId="2" xfId="0" applyNumberFormat="1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" fontId="15" fillId="0" borderId="3" xfId="0" applyNumberFormat="1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4" fontId="5" fillId="0" borderId="3" xfId="0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14" fontId="5" fillId="3" borderId="3" xfId="0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3" fontId="15" fillId="3" borderId="3" xfId="0" applyNumberFormat="1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4" fontId="5" fillId="3" borderId="3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3" fontId="15" fillId="0" borderId="3" xfId="0" applyNumberFormat="1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0" fillId="3" borderId="0" xfId="0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4" fontId="5" fillId="0" borderId="3" xfId="0" applyNumberFormat="1" applyFont="1" applyFill="1" applyBorder="1" applyAlignment="1">
      <alignment horizontal="center" vertical="center"/>
    </xf>
    <xf numFmtId="3" fontId="5" fillId="3" borderId="3" xfId="0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14" fontId="5" fillId="3" borderId="3" xfId="0" applyNumberFormat="1" applyFont="1" applyFill="1" applyBorder="1" applyAlignment="1">
      <alignment horizontal="center" vertical="center"/>
    </xf>
    <xf numFmtId="3" fontId="15" fillId="0" borderId="0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3" fontId="15" fillId="3" borderId="3" xfId="0" applyNumberFormat="1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14" fontId="5" fillId="0" borderId="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3" fontId="1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3" fontId="15" fillId="4" borderId="3" xfId="0" applyNumberFormat="1" applyFont="1" applyFill="1" applyBorder="1" applyAlignment="1">
      <alignment horizontal="center" vertical="center"/>
    </xf>
    <xf numFmtId="14" fontId="5" fillId="4" borderId="3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3" fontId="15" fillId="3" borderId="1" xfId="0" applyNumberFormat="1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3" fontId="15" fillId="0" borderId="4" xfId="0" applyNumberFormat="1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3" fontId="0" fillId="4" borderId="0" xfId="0" applyNumberForma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3" fontId="15" fillId="0" borderId="1" xfId="0" applyNumberFormat="1" applyFont="1" applyBorder="1" applyAlignment="1">
      <alignment vertical="center"/>
    </xf>
    <xf numFmtId="14" fontId="0" fillId="0" borderId="4" xfId="0" applyNumberForma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3" fontId="15" fillId="0" borderId="3" xfId="0" applyNumberFormat="1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3" fontId="15" fillId="0" borderId="4" xfId="0" applyNumberFormat="1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15" fillId="3" borderId="3" xfId="0" applyNumberFormat="1" applyFont="1" applyFill="1" applyBorder="1" applyAlignment="1">
      <alignment horizontal="center" vertical="center"/>
    </xf>
    <xf numFmtId="3" fontId="15" fillId="3" borderId="2" xfId="0" applyNumberFormat="1" applyFont="1" applyFill="1" applyBorder="1" applyAlignment="1">
      <alignment horizontal="center" vertical="center"/>
    </xf>
    <xf numFmtId="3" fontId="15" fillId="0" borderId="1" xfId="0" applyNumberFormat="1" applyFont="1" applyBorder="1" applyAlignment="1">
      <alignment horizontal="center" vertical="center"/>
    </xf>
    <xf numFmtId="3" fontId="0" fillId="3" borderId="0" xfId="0" applyNumberFormat="1" applyFill="1" applyBorder="1" applyAlignment="1">
      <alignment horizontal="center" vertical="center"/>
    </xf>
    <xf numFmtId="3" fontId="5" fillId="0" borderId="3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3" fontId="5" fillId="4" borderId="3" xfId="0" applyNumberFormat="1" applyFont="1" applyFill="1" applyBorder="1" applyAlignment="1">
      <alignment horizontal="center" vertical="center" wrapText="1"/>
    </xf>
    <xf numFmtId="3" fontId="5" fillId="4" borderId="2" xfId="0" applyNumberFormat="1" applyFont="1" applyFill="1" applyBorder="1" applyAlignment="1">
      <alignment horizontal="center" vertical="center" wrapText="1"/>
    </xf>
    <xf numFmtId="3" fontId="5" fillId="4" borderId="3" xfId="0" applyNumberFormat="1" applyFont="1" applyFill="1" applyBorder="1" applyAlignment="1">
      <alignment horizontal="center" vertical="center"/>
    </xf>
    <xf numFmtId="3" fontId="5" fillId="4" borderId="2" xfId="0" applyNumberFormat="1" applyFont="1" applyFill="1" applyBorder="1" applyAlignment="1">
      <alignment horizontal="center" vertical="center"/>
    </xf>
    <xf numFmtId="14" fontId="5" fillId="0" borderId="3" xfId="0" applyNumberFormat="1" applyFont="1" applyFill="1" applyBorder="1" applyAlignment="1">
      <alignment horizontal="center" vertical="center"/>
    </xf>
    <xf numFmtId="14" fontId="5" fillId="0" borderId="4" xfId="0" applyNumberFormat="1" applyFont="1" applyFill="1" applyBorder="1" applyAlignment="1">
      <alignment horizontal="center" vertical="center"/>
    </xf>
    <xf numFmtId="3" fontId="5" fillId="3" borderId="3" xfId="0" applyNumberFormat="1" applyFont="1" applyFill="1" applyBorder="1" applyAlignment="1">
      <alignment horizontal="center" vertical="center" wrapText="1"/>
    </xf>
    <xf numFmtId="3" fontId="5" fillId="3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3" fontId="5" fillId="0" borderId="3" xfId="0" applyNumberFormat="1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14" fontId="5" fillId="3" borderId="3" xfId="0" applyNumberFormat="1" applyFont="1" applyFill="1" applyBorder="1" applyAlignment="1">
      <alignment horizontal="center" vertical="center"/>
    </xf>
    <xf numFmtId="14" fontId="5" fillId="3" borderId="2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3" fontId="15" fillId="3" borderId="4" xfId="0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3" fontId="15" fillId="0" borderId="1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14" fontId="5" fillId="0" borderId="3" xfId="0" applyNumberFormat="1" applyFont="1" applyFill="1" applyBorder="1" applyAlignment="1">
      <alignment horizontal="center" vertical="center" wrapText="1"/>
    </xf>
    <xf numFmtId="14" fontId="5" fillId="0" borderId="4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3" fontId="15" fillId="4" borderId="3" xfId="0" applyNumberFormat="1" applyFont="1" applyFill="1" applyBorder="1" applyAlignment="1">
      <alignment horizontal="center" vertical="center"/>
    </xf>
    <xf numFmtId="3" fontId="15" fillId="4" borderId="2" xfId="0" applyNumberFormat="1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3" fontId="15" fillId="4" borderId="4" xfId="0" applyNumberFormat="1" applyFont="1" applyFill="1" applyBorder="1" applyAlignment="1">
      <alignment horizontal="center" vertical="center"/>
    </xf>
    <xf numFmtId="3" fontId="1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14" fontId="5" fillId="4" borderId="1" xfId="0" applyNumberFormat="1" applyFont="1" applyFill="1" applyBorder="1" applyAlignment="1">
      <alignment horizontal="center" vertical="center"/>
    </xf>
    <xf numFmtId="3" fontId="15" fillId="3" borderId="1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3" fontId="15" fillId="0" borderId="3" xfId="0" applyNumberFormat="1" applyFont="1" applyFill="1" applyBorder="1" applyAlignment="1">
      <alignment horizontal="center" vertical="center"/>
    </xf>
    <xf numFmtId="3" fontId="15" fillId="0" borderId="2" xfId="0" applyNumberFormat="1" applyFont="1" applyFill="1" applyBorder="1" applyAlignment="1">
      <alignment horizontal="center" vertical="center"/>
    </xf>
    <xf numFmtId="3" fontId="15" fillId="0" borderId="4" xfId="0" applyNumberFormat="1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14" fontId="5" fillId="3" borderId="3" xfId="0" applyNumberFormat="1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14" fontId="5" fillId="3" borderId="4" xfId="0" applyNumberFormat="1" applyFont="1" applyFill="1" applyBorder="1" applyAlignment="1">
      <alignment horizontal="center" vertical="center" wrapText="1"/>
    </xf>
    <xf numFmtId="14" fontId="5" fillId="3" borderId="4" xfId="0" applyNumberFormat="1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3" fontId="15" fillId="0" borderId="9" xfId="0" applyNumberFormat="1" applyFont="1" applyBorder="1" applyAlignment="1">
      <alignment horizontal="center" vertical="center"/>
    </xf>
    <xf numFmtId="3" fontId="15" fillId="0" borderId="0" xfId="0" applyNumberFormat="1" applyFont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14" fontId="5" fillId="4" borderId="3" xfId="0" applyNumberFormat="1" applyFont="1" applyFill="1" applyBorder="1" applyAlignment="1">
      <alignment horizontal="center" vertical="center"/>
    </xf>
    <xf numFmtId="14" fontId="5" fillId="4" borderId="2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3" fontId="5" fillId="3" borderId="3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3" fontId="5" fillId="3" borderId="2" xfId="0" applyNumberFormat="1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ayfa1"/>
  <dimension ref="A1:GY433"/>
  <sheetViews>
    <sheetView tabSelected="1" zoomScale="85" zoomScaleNormal="85" workbookViewId="0">
      <pane ySplit="2" topLeftCell="A3" activePane="bottomLeft" state="frozen"/>
      <selection activeCell="M85" sqref="M85"/>
      <selection pane="bottomLeft" activeCell="R6" sqref="R6"/>
    </sheetView>
  </sheetViews>
  <sheetFormatPr defaultColWidth="9.140625" defaultRowHeight="45" customHeight="1" x14ac:dyDescent="0.25"/>
  <cols>
    <col min="1" max="1" width="8.28515625" style="42" customWidth="1"/>
    <col min="2" max="2" width="24.140625" style="44" bestFit="1" customWidth="1"/>
    <col min="3" max="3" width="20.140625" style="10" bestFit="1" customWidth="1"/>
    <col min="4" max="4" width="18.5703125" style="10" bestFit="1" customWidth="1"/>
    <col min="5" max="5" width="16.42578125" style="10" bestFit="1" customWidth="1"/>
    <col min="6" max="6" width="20.5703125" style="10" bestFit="1" customWidth="1"/>
    <col min="7" max="7" width="14.28515625" style="10" bestFit="1" customWidth="1"/>
    <col min="8" max="8" width="16.85546875" style="10" customWidth="1"/>
    <col min="9" max="9" width="31" style="10" customWidth="1"/>
    <col min="10" max="10" width="12.5703125" style="10" customWidth="1"/>
    <col min="11" max="11" width="24.28515625" style="397" customWidth="1"/>
    <col min="12" max="12" width="17.7109375" style="21" customWidth="1"/>
    <col min="13" max="13" width="14" style="21" customWidth="1"/>
    <col min="14" max="14" width="2.7109375" style="21" customWidth="1"/>
    <col min="15" max="15" width="21.5703125" style="10" customWidth="1"/>
    <col min="16" max="16" width="20.28515625" style="10" bestFit="1" customWidth="1"/>
    <col min="17" max="17" width="15" style="10" bestFit="1" customWidth="1"/>
    <col min="18" max="16384" width="9.140625" style="10"/>
  </cols>
  <sheetData>
    <row r="1" spans="1:18" ht="45" customHeight="1" x14ac:dyDescent="0.25">
      <c r="A1" s="1666" t="s">
        <v>353</v>
      </c>
      <c r="B1" s="1667"/>
      <c r="C1" s="1667"/>
      <c r="D1" s="1667"/>
      <c r="E1" s="1667"/>
      <c r="F1" s="1667"/>
      <c r="G1" s="1667"/>
      <c r="H1" s="1667"/>
      <c r="I1" s="1667"/>
      <c r="J1" s="1667"/>
      <c r="K1" s="1668"/>
      <c r="L1" s="1667"/>
      <c r="M1" s="1669"/>
      <c r="N1" s="67"/>
      <c r="O1" s="1665" t="s">
        <v>367</v>
      </c>
      <c r="P1" s="1665"/>
    </row>
    <row r="2" spans="1:18" ht="45" customHeight="1" x14ac:dyDescent="0.25">
      <c r="A2" s="40" t="s">
        <v>93</v>
      </c>
      <c r="B2" s="12" t="s">
        <v>94</v>
      </c>
      <c r="C2" s="11" t="s">
        <v>96</v>
      </c>
      <c r="D2" s="11" t="s">
        <v>95</v>
      </c>
      <c r="E2" s="12" t="s">
        <v>105</v>
      </c>
      <c r="F2" s="12" t="s">
        <v>106</v>
      </c>
      <c r="G2" s="12" t="s">
        <v>56</v>
      </c>
      <c r="H2" s="12" t="s">
        <v>57</v>
      </c>
      <c r="I2" s="12" t="s">
        <v>102</v>
      </c>
      <c r="J2" s="12" t="s">
        <v>103</v>
      </c>
      <c r="K2" s="12" t="s">
        <v>104</v>
      </c>
      <c r="L2" s="12" t="s">
        <v>366</v>
      </c>
      <c r="M2" s="12" t="s">
        <v>365</v>
      </c>
      <c r="N2" s="70"/>
      <c r="O2" s="13"/>
      <c r="P2" s="66" t="s">
        <v>355</v>
      </c>
    </row>
    <row r="3" spans="1:18" ht="45" customHeight="1" x14ac:dyDescent="0.25">
      <c r="A3" s="1627">
        <v>1</v>
      </c>
      <c r="B3" s="1673" t="s">
        <v>392</v>
      </c>
      <c r="C3" s="1601" t="s">
        <v>638</v>
      </c>
      <c r="D3" s="1671" t="s">
        <v>22</v>
      </c>
      <c r="E3" s="27" t="s">
        <v>52</v>
      </c>
      <c r="F3" s="27" t="s">
        <v>180</v>
      </c>
      <c r="G3" s="3">
        <v>60000</v>
      </c>
      <c r="H3" s="3">
        <v>60000</v>
      </c>
      <c r="I3" s="1670" t="s">
        <v>107</v>
      </c>
      <c r="J3" s="1648">
        <v>40736</v>
      </c>
      <c r="K3" s="43" t="s">
        <v>200</v>
      </c>
      <c r="L3" s="1569">
        <f>SUM(G3:G12)</f>
        <v>517200</v>
      </c>
      <c r="M3" s="1569">
        <f>SUM(H3:H12)</f>
        <v>401200</v>
      </c>
      <c r="N3" s="64"/>
      <c r="O3" s="14" t="s">
        <v>356</v>
      </c>
      <c r="P3" s="68">
        <f>P13-(P4+P6+P7+P8+P9+P10+P12)</f>
        <v>15012840</v>
      </c>
    </row>
    <row r="4" spans="1:18" ht="45" customHeight="1" x14ac:dyDescent="0.25">
      <c r="A4" s="1627"/>
      <c r="B4" s="1673"/>
      <c r="C4" s="1601"/>
      <c r="D4" s="1671"/>
      <c r="E4" s="27" t="s">
        <v>16</v>
      </c>
      <c r="F4" s="27" t="s">
        <v>238</v>
      </c>
      <c r="G4" s="3">
        <v>90000</v>
      </c>
      <c r="H4" s="3">
        <v>89000</v>
      </c>
      <c r="I4" s="1670"/>
      <c r="J4" s="1601"/>
      <c r="K4" s="43" t="s">
        <v>200</v>
      </c>
      <c r="L4" s="1598"/>
      <c r="M4" s="1598"/>
      <c r="N4" s="65"/>
      <c r="O4" s="14" t="s">
        <v>593</v>
      </c>
      <c r="P4" s="68">
        <v>13500</v>
      </c>
    </row>
    <row r="5" spans="1:18" ht="45" customHeight="1" x14ac:dyDescent="0.25">
      <c r="A5" s="1627"/>
      <c r="B5" s="1673"/>
      <c r="C5" s="1601"/>
      <c r="D5" s="1671"/>
      <c r="E5" s="605" t="s">
        <v>38</v>
      </c>
      <c r="F5" s="605" t="s">
        <v>23</v>
      </c>
      <c r="G5" s="611">
        <v>50000</v>
      </c>
      <c r="H5" s="611"/>
      <c r="I5" s="1670"/>
      <c r="J5" s="1601"/>
      <c r="K5" s="613"/>
      <c r="L5" s="1598"/>
      <c r="M5" s="1598"/>
      <c r="N5" s="65"/>
      <c r="O5" s="14"/>
      <c r="P5" s="68"/>
    </row>
    <row r="6" spans="1:18" ht="45" customHeight="1" x14ac:dyDescent="0.25">
      <c r="A6" s="1627"/>
      <c r="B6" s="1673"/>
      <c r="C6" s="1601"/>
      <c r="D6" s="1671"/>
      <c r="E6" s="27" t="s">
        <v>5</v>
      </c>
      <c r="F6" s="27" t="s">
        <v>23</v>
      </c>
      <c r="G6" s="3">
        <v>31200</v>
      </c>
      <c r="H6" s="3">
        <v>31200</v>
      </c>
      <c r="I6" s="1670"/>
      <c r="J6" s="1601"/>
      <c r="K6" s="43"/>
      <c r="L6" s="1598"/>
      <c r="M6" s="1598"/>
      <c r="N6" s="65"/>
      <c r="O6" s="14" t="s">
        <v>357</v>
      </c>
      <c r="P6" s="68">
        <v>21050</v>
      </c>
    </row>
    <row r="7" spans="1:18" ht="45" customHeight="1" x14ac:dyDescent="0.25">
      <c r="A7" s="1627"/>
      <c r="B7" s="1673"/>
      <c r="C7" s="1601"/>
      <c r="D7" s="1671"/>
      <c r="E7" s="27" t="s">
        <v>20</v>
      </c>
      <c r="F7" s="27" t="s">
        <v>218</v>
      </c>
      <c r="G7" s="3">
        <v>70000</v>
      </c>
      <c r="H7" s="3">
        <v>70000</v>
      </c>
      <c r="I7" s="1670"/>
      <c r="J7" s="1601"/>
      <c r="K7" s="43" t="s">
        <v>200</v>
      </c>
      <c r="L7" s="1598"/>
      <c r="M7" s="1598"/>
      <c r="N7" s="65"/>
      <c r="O7" s="14" t="s">
        <v>358</v>
      </c>
      <c r="P7" s="68">
        <v>10000</v>
      </c>
    </row>
    <row r="8" spans="1:18" ht="45" customHeight="1" x14ac:dyDescent="0.25">
      <c r="A8" s="1627"/>
      <c r="B8" s="1673"/>
      <c r="C8" s="1601"/>
      <c r="D8" s="1671"/>
      <c r="E8" s="27" t="s">
        <v>77</v>
      </c>
      <c r="F8" s="27" t="s">
        <v>292</v>
      </c>
      <c r="G8" s="3">
        <v>60000</v>
      </c>
      <c r="H8" s="3">
        <v>60000</v>
      </c>
      <c r="I8" s="1670"/>
      <c r="J8" s="1601"/>
      <c r="K8" s="43" t="s">
        <v>200</v>
      </c>
      <c r="L8" s="1598"/>
      <c r="M8" s="1598"/>
      <c r="N8" s="65"/>
      <c r="O8" s="14" t="s">
        <v>359</v>
      </c>
      <c r="P8" s="68">
        <v>4000</v>
      </c>
    </row>
    <row r="9" spans="1:18" ht="45" customHeight="1" x14ac:dyDescent="0.25">
      <c r="A9" s="1627"/>
      <c r="B9" s="1673"/>
      <c r="C9" s="1601"/>
      <c r="D9" s="1671"/>
      <c r="E9" s="27" t="s">
        <v>75</v>
      </c>
      <c r="F9" s="27" t="s">
        <v>293</v>
      </c>
      <c r="G9" s="3">
        <v>60000</v>
      </c>
      <c r="H9" s="3">
        <v>60000</v>
      </c>
      <c r="I9" s="1670"/>
      <c r="J9" s="1601"/>
      <c r="K9" s="43" t="s">
        <v>200</v>
      </c>
      <c r="L9" s="1598"/>
      <c r="M9" s="1598"/>
      <c r="N9" s="65"/>
      <c r="O9" s="14" t="s">
        <v>360</v>
      </c>
      <c r="P9" s="68">
        <v>6000</v>
      </c>
    </row>
    <row r="10" spans="1:18" ht="45" customHeight="1" x14ac:dyDescent="0.25">
      <c r="A10" s="1627"/>
      <c r="B10" s="1673"/>
      <c r="C10" s="1601"/>
      <c r="D10" s="1671"/>
      <c r="E10" s="27" t="s">
        <v>64</v>
      </c>
      <c r="F10" s="27" t="s">
        <v>181</v>
      </c>
      <c r="G10" s="3">
        <v>30000</v>
      </c>
      <c r="H10" s="3">
        <v>30000</v>
      </c>
      <c r="I10" s="1670"/>
      <c r="J10" s="1601"/>
      <c r="K10" s="43" t="s">
        <v>200</v>
      </c>
      <c r="L10" s="1598"/>
      <c r="M10" s="1598"/>
      <c r="N10" s="65"/>
      <c r="O10" s="14" t="s">
        <v>361</v>
      </c>
      <c r="P10" s="68">
        <v>1000</v>
      </c>
    </row>
    <row r="11" spans="1:18" s="731" customFormat="1" ht="45" customHeight="1" x14ac:dyDescent="0.25">
      <c r="A11" s="1627"/>
      <c r="B11" s="1673"/>
      <c r="C11" s="1601"/>
      <c r="D11" s="1671"/>
      <c r="E11" s="959" t="s">
        <v>16</v>
      </c>
      <c r="F11" s="959" t="s">
        <v>240</v>
      </c>
      <c r="G11" s="963">
        <v>60000</v>
      </c>
      <c r="H11" s="963"/>
      <c r="I11" s="1670"/>
      <c r="J11" s="1601"/>
      <c r="K11" s="962"/>
      <c r="L11" s="1598"/>
      <c r="M11" s="1598"/>
      <c r="N11" s="65"/>
      <c r="O11" s="14"/>
      <c r="P11" s="68"/>
    </row>
    <row r="12" spans="1:18" ht="45" customHeight="1" x14ac:dyDescent="0.25">
      <c r="A12" s="1627"/>
      <c r="B12" s="1629"/>
      <c r="C12" s="957" t="s">
        <v>311</v>
      </c>
      <c r="D12" s="1594"/>
      <c r="E12" s="27" t="s">
        <v>308</v>
      </c>
      <c r="F12" s="27" t="s">
        <v>321</v>
      </c>
      <c r="G12" s="3">
        <v>6000</v>
      </c>
      <c r="H12" s="3">
        <v>1000</v>
      </c>
      <c r="I12" s="1670"/>
      <c r="J12" s="1601"/>
      <c r="K12" s="18" t="s">
        <v>344</v>
      </c>
      <c r="L12" s="1598"/>
      <c r="M12" s="1598"/>
      <c r="N12" s="65"/>
      <c r="O12" s="14" t="s">
        <v>362</v>
      </c>
      <c r="P12" s="68"/>
    </row>
    <row r="13" spans="1:18" ht="45" customHeight="1" x14ac:dyDescent="0.25">
      <c r="A13" s="41">
        <v>2</v>
      </c>
      <c r="B13" s="743" t="s">
        <v>393</v>
      </c>
      <c r="C13" s="165" t="s">
        <v>97</v>
      </c>
      <c r="D13" s="27" t="s">
        <v>11</v>
      </c>
      <c r="E13" s="27" t="s">
        <v>11</v>
      </c>
      <c r="F13" s="27" t="s">
        <v>213</v>
      </c>
      <c r="G13" s="3">
        <v>36000</v>
      </c>
      <c r="H13" s="3">
        <v>5000</v>
      </c>
      <c r="I13" s="27" t="s">
        <v>108</v>
      </c>
      <c r="J13" s="30">
        <v>41331</v>
      </c>
      <c r="K13" s="19" t="s">
        <v>378</v>
      </c>
      <c r="L13" s="77">
        <f>SUM(G13)</f>
        <v>36000</v>
      </c>
      <c r="M13" s="77">
        <f>SUM(H13)</f>
        <v>5000</v>
      </c>
      <c r="N13" s="64"/>
      <c r="O13" s="13" t="s">
        <v>363</v>
      </c>
      <c r="P13" s="69">
        <f>H432</f>
        <v>15068390</v>
      </c>
    </row>
    <row r="14" spans="1:18" ht="45" customHeight="1" x14ac:dyDescent="0.25">
      <c r="A14" s="1528">
        <v>3</v>
      </c>
      <c r="B14" s="1508" t="s">
        <v>394</v>
      </c>
      <c r="C14" s="1517" t="s">
        <v>99</v>
      </c>
      <c r="D14" s="1521" t="s">
        <v>3</v>
      </c>
      <c r="E14" s="27" t="s">
        <v>3</v>
      </c>
      <c r="F14" s="27" t="s">
        <v>76</v>
      </c>
      <c r="G14" s="3">
        <v>5000</v>
      </c>
      <c r="H14" s="3">
        <v>5000</v>
      </c>
      <c r="I14" s="1521" t="s">
        <v>109</v>
      </c>
      <c r="J14" s="1520">
        <v>42318</v>
      </c>
      <c r="K14" s="108" t="s">
        <v>169</v>
      </c>
      <c r="L14" s="1523">
        <f>SUM(G14:G14)</f>
        <v>5000</v>
      </c>
      <c r="M14" s="1523">
        <f>SUM(H14:H14)</f>
        <v>5000</v>
      </c>
      <c r="N14" s="64"/>
    </row>
    <row r="15" spans="1:18" s="118" customFormat="1" ht="45" customHeight="1" x14ac:dyDescent="0.25">
      <c r="A15" s="1639">
        <v>4</v>
      </c>
      <c r="B15" s="1614" t="s">
        <v>395</v>
      </c>
      <c r="C15" s="1632" t="s">
        <v>638</v>
      </c>
      <c r="D15" s="1585" t="s">
        <v>10</v>
      </c>
      <c r="E15" s="1116"/>
      <c r="F15" s="1116"/>
      <c r="G15" s="1393"/>
      <c r="H15" s="1393"/>
      <c r="I15" s="1585" t="s">
        <v>110</v>
      </c>
      <c r="J15" s="1587">
        <v>41102</v>
      </c>
      <c r="K15" s="1116" t="s">
        <v>170</v>
      </c>
      <c r="L15" s="1567">
        <f>SUM(G15:G18)</f>
        <v>124000</v>
      </c>
      <c r="M15" s="1567">
        <f>SUM(H15:H18)</f>
        <v>124000</v>
      </c>
      <c r="N15" s="99"/>
      <c r="P15" s="1395"/>
      <c r="Q15" s="1395"/>
      <c r="R15" s="1395"/>
    </row>
    <row r="16" spans="1:18" s="118" customFormat="1" ht="45" customHeight="1" x14ac:dyDescent="0.25">
      <c r="A16" s="1672"/>
      <c r="B16" s="1634"/>
      <c r="C16" s="1662"/>
      <c r="D16" s="1643"/>
      <c r="E16" s="1116" t="s">
        <v>5</v>
      </c>
      <c r="F16" s="1116" t="s">
        <v>23</v>
      </c>
      <c r="G16" s="1393">
        <v>31800</v>
      </c>
      <c r="H16" s="1393">
        <v>31800</v>
      </c>
      <c r="I16" s="1643"/>
      <c r="J16" s="1652"/>
      <c r="K16" s="1116" t="s">
        <v>171</v>
      </c>
      <c r="L16" s="1597"/>
      <c r="M16" s="1597"/>
      <c r="N16" s="107"/>
      <c r="P16" s="1395"/>
      <c r="Q16" s="1395"/>
      <c r="R16" s="1395"/>
    </row>
    <row r="17" spans="1:18" s="118" customFormat="1" ht="45" customHeight="1" x14ac:dyDescent="0.25">
      <c r="A17" s="1672"/>
      <c r="B17" s="1634"/>
      <c r="C17" s="1662"/>
      <c r="D17" s="1643"/>
      <c r="E17" s="1116" t="s">
        <v>10</v>
      </c>
      <c r="F17" s="1116" t="s">
        <v>83</v>
      </c>
      <c r="G17" s="1393">
        <v>67200</v>
      </c>
      <c r="H17" s="1393">
        <v>67200</v>
      </c>
      <c r="I17" s="1643"/>
      <c r="J17" s="1652"/>
      <c r="K17" s="1116" t="s">
        <v>171</v>
      </c>
      <c r="L17" s="1597"/>
      <c r="M17" s="1597"/>
      <c r="N17" s="107"/>
      <c r="P17" s="1395"/>
      <c r="Q17" s="1395"/>
      <c r="R17" s="1395"/>
    </row>
    <row r="18" spans="1:18" s="118" customFormat="1" ht="45" customHeight="1" x14ac:dyDescent="0.25">
      <c r="A18" s="1640"/>
      <c r="B18" s="1615"/>
      <c r="C18" s="1633"/>
      <c r="D18" s="1586"/>
      <c r="E18" s="1116" t="s">
        <v>757</v>
      </c>
      <c r="F18" s="1116" t="s">
        <v>23</v>
      </c>
      <c r="G18" s="1393">
        <v>25000</v>
      </c>
      <c r="H18" s="1393">
        <v>25000</v>
      </c>
      <c r="I18" s="1586"/>
      <c r="J18" s="1588"/>
      <c r="K18" s="1116" t="s">
        <v>171</v>
      </c>
      <c r="L18" s="1568"/>
      <c r="M18" s="1568"/>
      <c r="N18" s="107"/>
      <c r="P18" s="1395"/>
      <c r="Q18" s="1395"/>
    </row>
    <row r="19" spans="1:18" ht="45" customHeight="1" x14ac:dyDescent="0.25">
      <c r="A19" s="1627">
        <v>5</v>
      </c>
      <c r="B19" s="1629" t="s">
        <v>396</v>
      </c>
      <c r="C19" s="1601" t="s">
        <v>638</v>
      </c>
      <c r="D19" s="1594" t="s">
        <v>12</v>
      </c>
      <c r="E19" s="27" t="s">
        <v>12</v>
      </c>
      <c r="F19" s="27" t="s">
        <v>28</v>
      </c>
      <c r="G19" s="3">
        <v>100000</v>
      </c>
      <c r="H19" s="3">
        <v>100000</v>
      </c>
      <c r="I19" s="1594" t="s">
        <v>111</v>
      </c>
      <c r="J19" s="1604">
        <v>42159</v>
      </c>
      <c r="K19" s="933" t="s">
        <v>172</v>
      </c>
      <c r="L19" s="1569">
        <f>SUM(G19:G24)</f>
        <v>306600</v>
      </c>
      <c r="M19" s="1569">
        <f>SUM(H19:H24)</f>
        <v>306600</v>
      </c>
      <c r="N19" s="64"/>
      <c r="P19" s="6"/>
      <c r="Q19" s="6"/>
      <c r="R19" s="7"/>
    </row>
    <row r="20" spans="1:18" ht="45" customHeight="1" x14ac:dyDescent="0.25">
      <c r="A20" s="1627"/>
      <c r="B20" s="1629"/>
      <c r="C20" s="1601"/>
      <c r="D20" s="1594"/>
      <c r="E20" s="27" t="s">
        <v>12</v>
      </c>
      <c r="F20" s="27" t="s">
        <v>43</v>
      </c>
      <c r="G20" s="3">
        <v>11200</v>
      </c>
      <c r="H20" s="3">
        <v>11200</v>
      </c>
      <c r="I20" s="1594"/>
      <c r="J20" s="1604"/>
      <c r="K20" s="933" t="s">
        <v>172</v>
      </c>
      <c r="L20" s="1598"/>
      <c r="M20" s="1598"/>
      <c r="N20" s="65"/>
      <c r="P20" s="6"/>
      <c r="Q20" s="6"/>
    </row>
    <row r="21" spans="1:18" ht="45" customHeight="1" x14ac:dyDescent="0.25">
      <c r="A21" s="1627"/>
      <c r="B21" s="1629"/>
      <c r="C21" s="1601"/>
      <c r="D21" s="1594"/>
      <c r="E21" s="27" t="s">
        <v>12</v>
      </c>
      <c r="F21" s="27" t="s">
        <v>81</v>
      </c>
      <c r="G21" s="3">
        <v>60700</v>
      </c>
      <c r="H21" s="3">
        <v>60700</v>
      </c>
      <c r="I21" s="1594"/>
      <c r="J21" s="1604"/>
      <c r="K21" s="933" t="s">
        <v>172</v>
      </c>
      <c r="L21" s="1598"/>
      <c r="M21" s="1598"/>
      <c r="N21" s="65"/>
      <c r="P21" s="7"/>
      <c r="Q21" s="7"/>
    </row>
    <row r="22" spans="1:18" ht="45" customHeight="1" x14ac:dyDescent="0.25">
      <c r="A22" s="1627"/>
      <c r="B22" s="1629"/>
      <c r="C22" s="1601"/>
      <c r="D22" s="1594"/>
      <c r="E22" s="27" t="s">
        <v>12</v>
      </c>
      <c r="F22" s="27" t="s">
        <v>29</v>
      </c>
      <c r="G22" s="3">
        <v>55100</v>
      </c>
      <c r="H22" s="3">
        <v>55100</v>
      </c>
      <c r="I22" s="1594"/>
      <c r="J22" s="1604"/>
      <c r="K22" s="933" t="s">
        <v>172</v>
      </c>
      <c r="L22" s="1598"/>
      <c r="M22" s="1598"/>
      <c r="N22" s="65"/>
    </row>
    <row r="23" spans="1:18" ht="45" customHeight="1" x14ac:dyDescent="0.25">
      <c r="A23" s="1627"/>
      <c r="B23" s="1629"/>
      <c r="C23" s="1601"/>
      <c r="D23" s="1594"/>
      <c r="E23" s="27" t="s">
        <v>12</v>
      </c>
      <c r="F23" s="27" t="s">
        <v>242</v>
      </c>
      <c r="G23" s="1593">
        <v>79600</v>
      </c>
      <c r="H23" s="3">
        <v>21600</v>
      </c>
      <c r="I23" s="1594"/>
      <c r="J23" s="1604"/>
      <c r="K23" s="933" t="s">
        <v>172</v>
      </c>
      <c r="L23" s="1598"/>
      <c r="M23" s="1598"/>
      <c r="N23" s="65"/>
    </row>
    <row r="24" spans="1:18" ht="45" customHeight="1" x14ac:dyDescent="0.25">
      <c r="A24" s="1627"/>
      <c r="B24" s="1629"/>
      <c r="C24" s="1601"/>
      <c r="D24" s="1594"/>
      <c r="E24" s="27" t="s">
        <v>12</v>
      </c>
      <c r="F24" s="27" t="s">
        <v>241</v>
      </c>
      <c r="G24" s="1593"/>
      <c r="H24" s="3">
        <v>58000</v>
      </c>
      <c r="I24" s="1594"/>
      <c r="J24" s="1604"/>
      <c r="K24" s="933" t="s">
        <v>172</v>
      </c>
      <c r="L24" s="1598"/>
      <c r="M24" s="1598"/>
      <c r="N24" s="65"/>
    </row>
    <row r="25" spans="1:18" ht="45" customHeight="1" x14ac:dyDescent="0.25">
      <c r="A25" s="1627">
        <v>6</v>
      </c>
      <c r="B25" s="1629" t="s">
        <v>397</v>
      </c>
      <c r="C25" s="1601" t="s">
        <v>638</v>
      </c>
      <c r="D25" s="1594" t="s">
        <v>12</v>
      </c>
      <c r="E25" s="27" t="s">
        <v>38</v>
      </c>
      <c r="F25" s="27" t="s">
        <v>78</v>
      </c>
      <c r="G25" s="3">
        <v>80000</v>
      </c>
      <c r="H25" s="3">
        <v>54500</v>
      </c>
      <c r="I25" s="1594" t="s">
        <v>112</v>
      </c>
      <c r="J25" s="1604">
        <v>41859</v>
      </c>
      <c r="K25" s="937" t="s">
        <v>316</v>
      </c>
      <c r="L25" s="1569">
        <f>SUM(G25:G33)</f>
        <v>615650</v>
      </c>
      <c r="M25" s="1569">
        <f>SUM(H25:H33)</f>
        <v>512800</v>
      </c>
      <c r="N25" s="64"/>
    </row>
    <row r="26" spans="1:18" ht="45" customHeight="1" x14ac:dyDescent="0.25">
      <c r="A26" s="1627"/>
      <c r="B26" s="1629"/>
      <c r="C26" s="1601"/>
      <c r="D26" s="1594"/>
      <c r="E26" s="27" t="s">
        <v>319</v>
      </c>
      <c r="F26" s="27" t="s">
        <v>320</v>
      </c>
      <c r="G26" s="3">
        <v>50000</v>
      </c>
      <c r="H26" s="3">
        <v>34500</v>
      </c>
      <c r="I26" s="1594"/>
      <c r="J26" s="1604"/>
      <c r="K26" s="18" t="s">
        <v>176</v>
      </c>
      <c r="L26" s="1598"/>
      <c r="M26" s="1598"/>
      <c r="N26" s="65"/>
    </row>
    <row r="27" spans="1:18" ht="45" customHeight="1" x14ac:dyDescent="0.25">
      <c r="A27" s="1627"/>
      <c r="B27" s="1629"/>
      <c r="C27" s="1601"/>
      <c r="D27" s="1594"/>
      <c r="E27" s="27" t="s">
        <v>75</v>
      </c>
      <c r="F27" s="27" t="s">
        <v>221</v>
      </c>
      <c r="G27" s="3">
        <v>85800</v>
      </c>
      <c r="H27" s="3">
        <v>85800</v>
      </c>
      <c r="I27" s="1594"/>
      <c r="J27" s="1604"/>
      <c r="K27" s="933" t="s">
        <v>172</v>
      </c>
      <c r="L27" s="1598"/>
      <c r="M27" s="1598"/>
      <c r="N27" s="65"/>
    </row>
    <row r="28" spans="1:18" ht="45" customHeight="1" x14ac:dyDescent="0.25">
      <c r="A28" s="1627"/>
      <c r="B28" s="1629"/>
      <c r="C28" s="1601"/>
      <c r="D28" s="1594"/>
      <c r="E28" s="27" t="s">
        <v>15</v>
      </c>
      <c r="F28" s="27" t="s">
        <v>23</v>
      </c>
      <c r="G28" s="3">
        <v>93100</v>
      </c>
      <c r="H28" s="3">
        <v>93100</v>
      </c>
      <c r="I28" s="1594"/>
      <c r="J28" s="1604"/>
      <c r="K28" s="933" t="s">
        <v>172</v>
      </c>
      <c r="L28" s="1598"/>
      <c r="M28" s="1598"/>
      <c r="N28" s="65"/>
    </row>
    <row r="29" spans="1:18" ht="45" customHeight="1" x14ac:dyDescent="0.25">
      <c r="A29" s="1627"/>
      <c r="B29" s="1629"/>
      <c r="C29" s="1601"/>
      <c r="D29" s="1594"/>
      <c r="E29" s="1594" t="s">
        <v>20</v>
      </c>
      <c r="F29" s="27" t="s">
        <v>245</v>
      </c>
      <c r="G29" s="3">
        <v>102750</v>
      </c>
      <c r="H29" s="3">
        <v>102750</v>
      </c>
      <c r="I29" s="1594"/>
      <c r="J29" s="1604"/>
      <c r="K29" s="43" t="s">
        <v>176</v>
      </c>
      <c r="L29" s="1598"/>
      <c r="M29" s="1598"/>
      <c r="N29" s="65"/>
    </row>
    <row r="30" spans="1:18" ht="45" customHeight="1" x14ac:dyDescent="0.25">
      <c r="A30" s="1627"/>
      <c r="B30" s="1629"/>
      <c r="C30" s="1601"/>
      <c r="D30" s="1594"/>
      <c r="E30" s="1594"/>
      <c r="F30" s="27" t="s">
        <v>227</v>
      </c>
      <c r="G30" s="3">
        <v>60000</v>
      </c>
      <c r="H30" s="3"/>
      <c r="I30" s="1594"/>
      <c r="J30" s="1604"/>
      <c r="K30" s="43"/>
      <c r="L30" s="1598"/>
      <c r="M30" s="1598"/>
      <c r="N30" s="65"/>
    </row>
    <row r="31" spans="1:18" ht="45" customHeight="1" x14ac:dyDescent="0.25">
      <c r="A31" s="1627"/>
      <c r="B31" s="1629"/>
      <c r="C31" s="1601"/>
      <c r="D31" s="1594"/>
      <c r="E31" s="27" t="s">
        <v>52</v>
      </c>
      <c r="F31" s="27" t="s">
        <v>23</v>
      </c>
      <c r="G31" s="3">
        <v>44500</v>
      </c>
      <c r="H31" s="3">
        <v>44500</v>
      </c>
      <c r="I31" s="1594"/>
      <c r="J31" s="1604"/>
      <c r="K31" s="937" t="s">
        <v>316</v>
      </c>
      <c r="L31" s="1598"/>
      <c r="M31" s="1598"/>
      <c r="N31" s="65"/>
    </row>
    <row r="32" spans="1:18" ht="45" customHeight="1" x14ac:dyDescent="0.25">
      <c r="A32" s="1627"/>
      <c r="B32" s="1629"/>
      <c r="C32" s="1601"/>
      <c r="D32" s="1594"/>
      <c r="E32" s="211" t="s">
        <v>681</v>
      </c>
      <c r="F32" s="211" t="s">
        <v>28</v>
      </c>
      <c r="G32" s="212">
        <v>70000</v>
      </c>
      <c r="H32" s="212">
        <v>68150</v>
      </c>
      <c r="I32" s="1594"/>
      <c r="J32" s="1604"/>
      <c r="K32" s="213" t="s">
        <v>176</v>
      </c>
      <c r="L32" s="1598"/>
      <c r="M32" s="1598"/>
      <c r="N32" s="65"/>
    </row>
    <row r="33" spans="1:16" ht="45" customHeight="1" x14ac:dyDescent="0.25">
      <c r="A33" s="1627"/>
      <c r="B33" s="1629"/>
      <c r="C33" s="1601"/>
      <c r="D33" s="1594"/>
      <c r="E33" s="27" t="s">
        <v>12</v>
      </c>
      <c r="F33" s="27" t="s">
        <v>24</v>
      </c>
      <c r="G33" s="3">
        <v>29500</v>
      </c>
      <c r="H33" s="3">
        <v>29500</v>
      </c>
      <c r="I33" s="1594"/>
      <c r="J33" s="1604"/>
      <c r="K33" s="933" t="s">
        <v>172</v>
      </c>
      <c r="L33" s="1598"/>
      <c r="M33" s="1598"/>
      <c r="N33" s="65"/>
    </row>
    <row r="34" spans="1:16" ht="45" customHeight="1" x14ac:dyDescent="0.25">
      <c r="A34" s="1627">
        <v>7</v>
      </c>
      <c r="B34" s="1629" t="s">
        <v>398</v>
      </c>
      <c r="C34" s="1601" t="s">
        <v>638</v>
      </c>
      <c r="D34" s="1594" t="s">
        <v>12</v>
      </c>
      <c r="E34" s="1594" t="s">
        <v>15</v>
      </c>
      <c r="F34" s="27" t="s">
        <v>79</v>
      </c>
      <c r="G34" s="3">
        <v>67400</v>
      </c>
      <c r="H34" s="3">
        <v>67400</v>
      </c>
      <c r="I34" s="1594" t="s">
        <v>113</v>
      </c>
      <c r="J34" s="1604">
        <v>42194</v>
      </c>
      <c r="K34" s="933" t="s">
        <v>172</v>
      </c>
      <c r="L34" s="1569">
        <f>SUM(G34:G38)</f>
        <v>282750</v>
      </c>
      <c r="M34" s="1569">
        <f>SUM(H34:H38)</f>
        <v>256150</v>
      </c>
      <c r="N34" s="64"/>
    </row>
    <row r="35" spans="1:16" ht="45" customHeight="1" x14ac:dyDescent="0.25">
      <c r="A35" s="1627"/>
      <c r="B35" s="1629"/>
      <c r="C35" s="1601"/>
      <c r="D35" s="1594"/>
      <c r="E35" s="1594"/>
      <c r="F35" s="27" t="s">
        <v>23</v>
      </c>
      <c r="G35" s="3">
        <v>39750</v>
      </c>
      <c r="H35" s="3">
        <v>39750</v>
      </c>
      <c r="I35" s="1594"/>
      <c r="J35" s="1604"/>
      <c r="K35" s="933" t="s">
        <v>172</v>
      </c>
      <c r="L35" s="1569"/>
      <c r="M35" s="1598"/>
      <c r="N35" s="65"/>
    </row>
    <row r="36" spans="1:16" ht="45" customHeight="1" x14ac:dyDescent="0.25">
      <c r="A36" s="1627"/>
      <c r="B36" s="1629"/>
      <c r="C36" s="1601"/>
      <c r="D36" s="1594"/>
      <c r="E36" s="27" t="s">
        <v>12</v>
      </c>
      <c r="F36" s="27" t="s">
        <v>201</v>
      </c>
      <c r="G36" s="3">
        <v>43500</v>
      </c>
      <c r="H36" s="3">
        <v>43500</v>
      </c>
      <c r="I36" s="1594"/>
      <c r="J36" s="1604"/>
      <c r="K36" s="933" t="s">
        <v>172</v>
      </c>
      <c r="L36" s="1569"/>
      <c r="M36" s="1598"/>
      <c r="N36" s="65"/>
    </row>
    <row r="37" spans="1:16" ht="45" customHeight="1" x14ac:dyDescent="0.25">
      <c r="A37" s="1627"/>
      <c r="B37" s="1629"/>
      <c r="C37" s="1601"/>
      <c r="D37" s="1594"/>
      <c r="E37" s="46" t="s">
        <v>12</v>
      </c>
      <c r="F37" s="46" t="s">
        <v>92</v>
      </c>
      <c r="G37" s="47">
        <v>82100</v>
      </c>
      <c r="H37" s="47">
        <v>79000</v>
      </c>
      <c r="I37" s="1594"/>
      <c r="J37" s="1604"/>
      <c r="K37" s="933" t="s">
        <v>172</v>
      </c>
      <c r="L37" s="1569"/>
      <c r="M37" s="1598"/>
      <c r="N37" s="65"/>
    </row>
    <row r="38" spans="1:16" ht="45" customHeight="1" x14ac:dyDescent="0.25">
      <c r="A38" s="1627"/>
      <c r="B38" s="1629"/>
      <c r="C38" s="1601"/>
      <c r="D38" s="1594"/>
      <c r="E38" s="27" t="s">
        <v>12</v>
      </c>
      <c r="F38" s="27" t="s">
        <v>29</v>
      </c>
      <c r="G38" s="3">
        <v>50000</v>
      </c>
      <c r="H38" s="3">
        <v>26500</v>
      </c>
      <c r="I38" s="1594"/>
      <c r="J38" s="1604"/>
      <c r="K38" s="108"/>
      <c r="L38" s="1569"/>
      <c r="M38" s="1598"/>
      <c r="N38" s="65"/>
    </row>
    <row r="39" spans="1:16" ht="45" customHeight="1" x14ac:dyDescent="0.25">
      <c r="A39" s="1630">
        <v>8</v>
      </c>
      <c r="B39" s="1629" t="s">
        <v>399</v>
      </c>
      <c r="C39" s="1601" t="s">
        <v>638</v>
      </c>
      <c r="D39" s="1594" t="s">
        <v>12</v>
      </c>
      <c r="E39" s="186" t="s">
        <v>12</v>
      </c>
      <c r="F39" s="186" t="s">
        <v>81</v>
      </c>
      <c r="G39" s="187">
        <v>40550</v>
      </c>
      <c r="H39" s="3">
        <v>40550</v>
      </c>
      <c r="I39" s="1604" t="s">
        <v>114</v>
      </c>
      <c r="J39" s="1604">
        <v>42550</v>
      </c>
      <c r="K39" s="943" t="s">
        <v>735</v>
      </c>
      <c r="L39" s="1569">
        <f>SUM(G39:G41)</f>
        <v>78450</v>
      </c>
      <c r="M39" s="1569">
        <f>SUM(H39:H41)</f>
        <v>78450</v>
      </c>
      <c r="N39" s="64"/>
    </row>
    <row r="40" spans="1:16" ht="45" customHeight="1" x14ac:dyDescent="0.25">
      <c r="A40" s="1630"/>
      <c r="B40" s="1629"/>
      <c r="C40" s="1601"/>
      <c r="D40" s="1594"/>
      <c r="E40" s="238"/>
      <c r="F40" s="238"/>
      <c r="G40" s="239"/>
      <c r="H40" s="239"/>
      <c r="I40" s="1604"/>
      <c r="J40" s="1604"/>
      <c r="K40" s="240"/>
      <c r="L40" s="1598"/>
      <c r="M40" s="1598"/>
      <c r="N40" s="65"/>
    </row>
    <row r="41" spans="1:16" ht="45" customHeight="1" x14ac:dyDescent="0.25">
      <c r="A41" s="1630"/>
      <c r="B41" s="1629"/>
      <c r="C41" s="1601"/>
      <c r="D41" s="1594"/>
      <c r="E41" s="27" t="s">
        <v>12</v>
      </c>
      <c r="F41" s="27" t="s">
        <v>24</v>
      </c>
      <c r="G41" s="3">
        <v>37900</v>
      </c>
      <c r="H41" s="3">
        <v>37900</v>
      </c>
      <c r="I41" s="1604"/>
      <c r="J41" s="1604"/>
      <c r="K41" s="943" t="s">
        <v>735</v>
      </c>
      <c r="L41" s="1598"/>
      <c r="M41" s="1598"/>
      <c r="N41" s="65"/>
    </row>
    <row r="42" spans="1:16" ht="45" customHeight="1" x14ac:dyDescent="0.25">
      <c r="A42" s="1636">
        <v>9</v>
      </c>
      <c r="B42" s="1614" t="s">
        <v>576</v>
      </c>
      <c r="C42" s="1581" t="s">
        <v>638</v>
      </c>
      <c r="D42" s="1591" t="s">
        <v>12</v>
      </c>
      <c r="E42" s="1591" t="s">
        <v>12</v>
      </c>
      <c r="F42" s="27" t="s">
        <v>24</v>
      </c>
      <c r="G42" s="3">
        <v>45500</v>
      </c>
      <c r="H42" s="3">
        <v>45500</v>
      </c>
      <c r="I42" s="1577" t="s">
        <v>115</v>
      </c>
      <c r="J42" s="1577">
        <v>42552</v>
      </c>
      <c r="K42" s="43" t="s">
        <v>709</v>
      </c>
      <c r="L42" s="1546">
        <f>SUM(G42:G44)</f>
        <v>96900</v>
      </c>
      <c r="M42" s="1546">
        <f>SUM(H42:H44)</f>
        <v>92900</v>
      </c>
      <c r="N42" s="64"/>
    </row>
    <row r="43" spans="1:16" ht="45" customHeight="1" x14ac:dyDescent="0.25">
      <c r="A43" s="1637"/>
      <c r="B43" s="1634"/>
      <c r="C43" s="1589"/>
      <c r="D43" s="1600"/>
      <c r="E43" s="1592"/>
      <c r="F43" s="27" t="s">
        <v>32</v>
      </c>
      <c r="G43" s="3">
        <v>40000</v>
      </c>
      <c r="H43" s="3">
        <v>36000</v>
      </c>
      <c r="I43" s="1578"/>
      <c r="J43" s="1578"/>
      <c r="K43" s="125" t="s">
        <v>709</v>
      </c>
      <c r="L43" s="1548"/>
      <c r="M43" s="1548"/>
      <c r="N43" s="65"/>
      <c r="P43" s="6"/>
    </row>
    <row r="44" spans="1:16" ht="45" customHeight="1" x14ac:dyDescent="0.25">
      <c r="A44" s="1637"/>
      <c r="B44" s="1634"/>
      <c r="C44" s="1589"/>
      <c r="D44" s="1600"/>
      <c r="E44" s="172" t="s">
        <v>219</v>
      </c>
      <c r="F44" s="173" t="s">
        <v>343</v>
      </c>
      <c r="G44" s="174">
        <v>11400</v>
      </c>
      <c r="H44" s="174">
        <v>11400</v>
      </c>
      <c r="I44" s="1578"/>
      <c r="J44" s="1578"/>
      <c r="K44" s="175" t="s">
        <v>709</v>
      </c>
      <c r="L44" s="1548"/>
      <c r="M44" s="1548"/>
      <c r="N44" s="65"/>
      <c r="P44" s="6"/>
    </row>
    <row r="45" spans="1:16" ht="45" customHeight="1" x14ac:dyDescent="0.25">
      <c r="A45" s="1630">
        <v>10</v>
      </c>
      <c r="B45" s="1629" t="s">
        <v>400</v>
      </c>
      <c r="C45" s="1601" t="s">
        <v>638</v>
      </c>
      <c r="D45" s="1594" t="s">
        <v>13</v>
      </c>
      <c r="E45" s="27" t="s">
        <v>13</v>
      </c>
      <c r="F45" s="27" t="s">
        <v>184</v>
      </c>
      <c r="G45" s="3">
        <v>35000</v>
      </c>
      <c r="H45" s="3">
        <v>30000</v>
      </c>
      <c r="I45" s="1604" t="s">
        <v>116</v>
      </c>
      <c r="J45" s="1604">
        <v>42892</v>
      </c>
      <c r="K45" s="943" t="s">
        <v>735</v>
      </c>
      <c r="L45" s="1569">
        <f>SUM(G45:G47)</f>
        <v>120000</v>
      </c>
      <c r="M45" s="1569">
        <f>SUM(H45:H47)</f>
        <v>106400</v>
      </c>
      <c r="N45" s="64"/>
      <c r="P45" s="6"/>
    </row>
    <row r="46" spans="1:16" ht="45" customHeight="1" x14ac:dyDescent="0.25">
      <c r="A46" s="1630"/>
      <c r="B46" s="1629"/>
      <c r="C46" s="1601"/>
      <c r="D46" s="1594"/>
      <c r="E46" s="27" t="s">
        <v>13</v>
      </c>
      <c r="F46" s="27" t="s">
        <v>299</v>
      </c>
      <c r="G46" s="3">
        <v>50000</v>
      </c>
      <c r="H46" s="3">
        <v>41400</v>
      </c>
      <c r="I46" s="1604"/>
      <c r="J46" s="1604"/>
      <c r="K46" s="943" t="s">
        <v>735</v>
      </c>
      <c r="L46" s="1598"/>
      <c r="M46" s="1598"/>
      <c r="N46" s="65"/>
      <c r="P46" s="6"/>
    </row>
    <row r="47" spans="1:16" ht="45" customHeight="1" x14ac:dyDescent="0.25">
      <c r="A47" s="1630"/>
      <c r="B47" s="1629"/>
      <c r="C47" s="1601"/>
      <c r="D47" s="1594"/>
      <c r="E47" s="27" t="s">
        <v>13</v>
      </c>
      <c r="F47" s="27" t="s">
        <v>23</v>
      </c>
      <c r="G47" s="3">
        <v>35000</v>
      </c>
      <c r="H47" s="3">
        <v>35000</v>
      </c>
      <c r="I47" s="1604"/>
      <c r="J47" s="1604"/>
      <c r="K47" s="943" t="s">
        <v>735</v>
      </c>
      <c r="L47" s="1598"/>
      <c r="M47" s="1598"/>
      <c r="N47" s="65"/>
      <c r="P47" s="6"/>
    </row>
    <row r="48" spans="1:16" ht="45" customHeight="1" x14ac:dyDescent="0.25">
      <c r="A48" s="1636">
        <v>11</v>
      </c>
      <c r="B48" s="1614" t="s">
        <v>401</v>
      </c>
      <c r="C48" s="1581" t="s">
        <v>638</v>
      </c>
      <c r="D48" s="1591" t="s">
        <v>37</v>
      </c>
      <c r="E48" s="344" t="s">
        <v>5</v>
      </c>
      <c r="F48" s="344" t="s">
        <v>80</v>
      </c>
      <c r="G48" s="345">
        <v>41950</v>
      </c>
      <c r="H48" s="345">
        <v>41950</v>
      </c>
      <c r="I48" s="1591" t="s">
        <v>116</v>
      </c>
      <c r="J48" s="1577">
        <v>42751</v>
      </c>
      <c r="K48" s="429" t="s">
        <v>176</v>
      </c>
      <c r="L48" s="1546">
        <f>SUM(G48:G52)</f>
        <v>237450</v>
      </c>
      <c r="M48" s="1546">
        <f>SUM(H48:H52)</f>
        <v>187450</v>
      </c>
      <c r="N48" s="64"/>
      <c r="P48" s="6"/>
    </row>
    <row r="49" spans="1:207" ht="45" customHeight="1" x14ac:dyDescent="0.25">
      <c r="A49" s="1637"/>
      <c r="B49" s="1634"/>
      <c r="C49" s="1589"/>
      <c r="D49" s="1600"/>
      <c r="E49" s="27" t="s">
        <v>52</v>
      </c>
      <c r="F49" s="27" t="s">
        <v>39</v>
      </c>
      <c r="G49" s="3">
        <v>67000</v>
      </c>
      <c r="H49" s="3">
        <v>67000</v>
      </c>
      <c r="I49" s="1600"/>
      <c r="J49" s="1578"/>
      <c r="K49" s="18" t="s">
        <v>176</v>
      </c>
      <c r="L49" s="1548"/>
      <c r="M49" s="1548"/>
      <c r="N49" s="65"/>
    </row>
    <row r="50" spans="1:207" ht="45" customHeight="1" x14ac:dyDescent="0.25">
      <c r="A50" s="1637"/>
      <c r="B50" s="1634"/>
      <c r="C50" s="1589"/>
      <c r="D50" s="1600"/>
      <c r="E50" s="170" t="s">
        <v>77</v>
      </c>
      <c r="F50" s="170" t="s">
        <v>639</v>
      </c>
      <c r="G50" s="171">
        <v>60000</v>
      </c>
      <c r="H50" s="171">
        <v>60000</v>
      </c>
      <c r="I50" s="1600"/>
      <c r="J50" s="1578"/>
      <c r="K50" s="937" t="s">
        <v>316</v>
      </c>
      <c r="L50" s="1548"/>
      <c r="M50" s="1548"/>
      <c r="N50" s="65"/>
    </row>
    <row r="51" spans="1:207" ht="45" customHeight="1" x14ac:dyDescent="0.25">
      <c r="A51" s="1637"/>
      <c r="B51" s="1634"/>
      <c r="C51" s="1589"/>
      <c r="D51" s="1600"/>
      <c r="E51" s="264" t="s">
        <v>59</v>
      </c>
      <c r="F51" s="264" t="s">
        <v>60</v>
      </c>
      <c r="G51" s="265">
        <v>18500</v>
      </c>
      <c r="H51" s="265">
        <v>18500</v>
      </c>
      <c r="I51" s="1600"/>
      <c r="J51" s="1578"/>
      <c r="K51" s="266" t="s">
        <v>176</v>
      </c>
      <c r="L51" s="1548"/>
      <c r="M51" s="1548"/>
      <c r="N51" s="65"/>
    </row>
    <row r="52" spans="1:207" ht="45" customHeight="1" x14ac:dyDescent="0.25">
      <c r="A52" s="1638"/>
      <c r="B52" s="1615"/>
      <c r="C52" s="1582"/>
      <c r="D52" s="1592"/>
      <c r="E52" s="550" t="s">
        <v>17</v>
      </c>
      <c r="F52" s="550" t="s">
        <v>824</v>
      </c>
      <c r="G52" s="553">
        <v>50000</v>
      </c>
      <c r="H52" s="553"/>
      <c r="I52" s="1592"/>
      <c r="J52" s="1590"/>
      <c r="K52" s="544"/>
      <c r="L52" s="1547"/>
      <c r="M52" s="1547"/>
      <c r="N52" s="65"/>
    </row>
    <row r="53" spans="1:207" s="397" customFormat="1" ht="45" customHeight="1" x14ac:dyDescent="0.25">
      <c r="A53" s="785">
        <v>12</v>
      </c>
      <c r="B53" s="735" t="s">
        <v>402</v>
      </c>
      <c r="C53" s="779" t="s">
        <v>638</v>
      </c>
      <c r="D53" s="778" t="s">
        <v>0</v>
      </c>
      <c r="E53" s="778" t="s">
        <v>0</v>
      </c>
      <c r="F53" s="778" t="s">
        <v>14</v>
      </c>
      <c r="G53" s="784">
        <v>47450</v>
      </c>
      <c r="H53" s="784">
        <v>47450</v>
      </c>
      <c r="I53" s="780" t="s">
        <v>117</v>
      </c>
      <c r="J53" s="780">
        <v>42886</v>
      </c>
      <c r="K53" s="933" t="s">
        <v>379</v>
      </c>
      <c r="L53" s="395">
        <f t="shared" ref="L53:M55" si="0">SUM(G53)</f>
        <v>47450</v>
      </c>
      <c r="M53" s="395">
        <f t="shared" si="0"/>
        <v>47450</v>
      </c>
      <c r="N53" s="396"/>
    </row>
    <row r="54" spans="1:207" ht="45" customHeight="1" x14ac:dyDescent="0.25">
      <c r="A54" s="37">
        <v>13</v>
      </c>
      <c r="B54" s="743" t="s">
        <v>403</v>
      </c>
      <c r="C54" s="165" t="s">
        <v>638</v>
      </c>
      <c r="D54" s="27" t="s">
        <v>75</v>
      </c>
      <c r="E54" s="27" t="s">
        <v>75</v>
      </c>
      <c r="F54" s="27" t="s">
        <v>1</v>
      </c>
      <c r="G54" s="3">
        <v>74000</v>
      </c>
      <c r="H54" s="3">
        <v>73100</v>
      </c>
      <c r="I54" s="30" t="s">
        <v>118</v>
      </c>
      <c r="J54" s="30">
        <v>42915</v>
      </c>
      <c r="K54" s="18" t="s">
        <v>173</v>
      </c>
      <c r="L54" s="77">
        <f t="shared" si="0"/>
        <v>74000</v>
      </c>
      <c r="M54" s="77">
        <f t="shared" si="0"/>
        <v>73100</v>
      </c>
      <c r="N54" s="64"/>
    </row>
    <row r="55" spans="1:207" ht="45" customHeight="1" x14ac:dyDescent="0.25">
      <c r="A55" s="37">
        <v>14</v>
      </c>
      <c r="B55" s="743" t="s">
        <v>404</v>
      </c>
      <c r="C55" s="165" t="s">
        <v>638</v>
      </c>
      <c r="D55" s="27" t="s">
        <v>15</v>
      </c>
      <c r="E55" s="27" t="s">
        <v>15</v>
      </c>
      <c r="F55" s="27" t="s">
        <v>23</v>
      </c>
      <c r="G55" s="3">
        <v>43000</v>
      </c>
      <c r="H55" s="3">
        <v>43000</v>
      </c>
      <c r="I55" s="30" t="s">
        <v>119</v>
      </c>
      <c r="J55" s="30">
        <v>43025</v>
      </c>
      <c r="K55" s="933" t="s">
        <v>172</v>
      </c>
      <c r="L55" s="77">
        <f t="shared" si="0"/>
        <v>43000</v>
      </c>
      <c r="M55" s="77">
        <f t="shared" si="0"/>
        <v>43000</v>
      </c>
      <c r="N55" s="64"/>
    </row>
    <row r="56" spans="1:207" ht="45" customHeight="1" x14ac:dyDescent="0.25">
      <c r="A56" s="1630">
        <v>15</v>
      </c>
      <c r="B56" s="1629" t="s">
        <v>405</v>
      </c>
      <c r="C56" s="1601" t="s">
        <v>638</v>
      </c>
      <c r="D56" s="1594" t="s">
        <v>27</v>
      </c>
      <c r="E56" s="27" t="s">
        <v>52</v>
      </c>
      <c r="F56" s="27" t="s">
        <v>7</v>
      </c>
      <c r="G56" s="3">
        <v>55500</v>
      </c>
      <c r="H56" s="3">
        <v>55500</v>
      </c>
      <c r="I56" s="1594" t="s">
        <v>120</v>
      </c>
      <c r="J56" s="1604">
        <v>42565</v>
      </c>
      <c r="K56" s="937" t="s">
        <v>316</v>
      </c>
      <c r="L56" s="1569">
        <f>SUM(G56:G58)</f>
        <v>115500</v>
      </c>
      <c r="M56" s="1569">
        <f>SUM(H56:H58)</f>
        <v>95500</v>
      </c>
      <c r="N56" s="64"/>
    </row>
    <row r="57" spans="1:207" ht="45" customHeight="1" x14ac:dyDescent="0.25">
      <c r="A57" s="1630"/>
      <c r="B57" s="1629"/>
      <c r="C57" s="1601"/>
      <c r="D57" s="1594"/>
      <c r="E57" s="27" t="s">
        <v>38</v>
      </c>
      <c r="F57" s="27" t="s">
        <v>9</v>
      </c>
      <c r="G57" s="3">
        <v>40000</v>
      </c>
      <c r="H57" s="3">
        <v>20000</v>
      </c>
      <c r="I57" s="1594"/>
      <c r="J57" s="1594"/>
      <c r="K57" s="937" t="s">
        <v>316</v>
      </c>
      <c r="L57" s="1598"/>
      <c r="M57" s="1598"/>
      <c r="N57" s="65"/>
    </row>
    <row r="58" spans="1:207" ht="45" customHeight="1" x14ac:dyDescent="0.25">
      <c r="A58" s="1630"/>
      <c r="B58" s="1629"/>
      <c r="C58" s="1601"/>
      <c r="D58" s="1594"/>
      <c r="E58" s="62" t="s">
        <v>27</v>
      </c>
      <c r="F58" s="27" t="s">
        <v>8</v>
      </c>
      <c r="G58" s="3">
        <v>20000</v>
      </c>
      <c r="H58" s="3">
        <v>20000</v>
      </c>
      <c r="I58" s="1594"/>
      <c r="J58" s="1594"/>
      <c r="K58" s="937" t="s">
        <v>316</v>
      </c>
      <c r="L58" s="1598"/>
      <c r="M58" s="1598"/>
      <c r="N58" s="65"/>
    </row>
    <row r="59" spans="1:207" ht="45" customHeight="1" x14ac:dyDescent="0.25">
      <c r="A59" s="37">
        <v>16</v>
      </c>
      <c r="B59" s="743" t="s">
        <v>406</v>
      </c>
      <c r="C59" s="165" t="s">
        <v>638</v>
      </c>
      <c r="D59" s="27" t="s">
        <v>19</v>
      </c>
      <c r="E59" s="27" t="s">
        <v>19</v>
      </c>
      <c r="F59" s="27" t="s">
        <v>40</v>
      </c>
      <c r="G59" s="3">
        <v>61800</v>
      </c>
      <c r="H59" s="3">
        <v>61800</v>
      </c>
      <c r="I59" s="30" t="s">
        <v>121</v>
      </c>
      <c r="J59" s="30">
        <v>42604</v>
      </c>
      <c r="K59" s="18" t="s">
        <v>174</v>
      </c>
      <c r="L59" s="77">
        <f t="shared" ref="L59:M61" si="1">SUM(G59)</f>
        <v>61800</v>
      </c>
      <c r="M59" s="77">
        <f t="shared" si="1"/>
        <v>61800</v>
      </c>
      <c r="N59" s="64"/>
    </row>
    <row r="60" spans="1:207" s="233" customFormat="1" ht="45" customHeight="1" x14ac:dyDescent="0.25">
      <c r="A60" s="392">
        <v>17</v>
      </c>
      <c r="B60" s="743" t="s">
        <v>407</v>
      </c>
      <c r="C60" s="389" t="s">
        <v>638</v>
      </c>
      <c r="D60" s="391" t="s">
        <v>16</v>
      </c>
      <c r="E60" s="391" t="s">
        <v>16</v>
      </c>
      <c r="F60" s="391" t="s">
        <v>82</v>
      </c>
      <c r="G60" s="393">
        <v>25000</v>
      </c>
      <c r="H60" s="393">
        <v>20000</v>
      </c>
      <c r="I60" s="390" t="s">
        <v>122</v>
      </c>
      <c r="J60" s="390">
        <v>43406</v>
      </c>
      <c r="K60" s="391" t="s">
        <v>176</v>
      </c>
      <c r="L60" s="395">
        <f t="shared" si="1"/>
        <v>25000</v>
      </c>
      <c r="M60" s="395">
        <f t="shared" si="1"/>
        <v>20000</v>
      </c>
      <c r="N60" s="396"/>
      <c r="O60" s="397"/>
      <c r="P60" s="397"/>
      <c r="Q60" s="397"/>
      <c r="R60" s="397"/>
      <c r="S60" s="397"/>
      <c r="T60" s="397"/>
      <c r="U60" s="397"/>
      <c r="V60" s="397"/>
      <c r="W60" s="397"/>
      <c r="X60" s="397"/>
      <c r="Y60" s="397"/>
      <c r="Z60" s="397"/>
      <c r="AA60" s="397"/>
      <c r="AB60" s="397"/>
      <c r="AC60" s="397"/>
      <c r="AD60" s="397"/>
      <c r="AE60" s="397"/>
      <c r="AF60" s="397"/>
      <c r="AG60" s="397"/>
      <c r="AH60" s="397"/>
      <c r="AI60" s="397"/>
      <c r="AJ60" s="397"/>
      <c r="AK60" s="397"/>
      <c r="AL60" s="397"/>
      <c r="AM60" s="397"/>
      <c r="AN60" s="397"/>
      <c r="AO60" s="397"/>
      <c r="AP60" s="397"/>
      <c r="AQ60" s="397"/>
      <c r="AR60" s="397"/>
      <c r="AS60" s="397"/>
      <c r="AT60" s="397"/>
      <c r="AU60" s="397"/>
      <c r="AV60" s="397"/>
      <c r="AW60" s="397"/>
      <c r="AX60" s="397"/>
      <c r="AY60" s="397"/>
      <c r="AZ60" s="397"/>
      <c r="BA60" s="397"/>
      <c r="BB60" s="397"/>
      <c r="BC60" s="397"/>
      <c r="BD60" s="397"/>
      <c r="BE60" s="397"/>
      <c r="BF60" s="397"/>
      <c r="BG60" s="397"/>
      <c r="BH60" s="397"/>
      <c r="BI60" s="397"/>
      <c r="BJ60" s="397"/>
      <c r="BK60" s="397"/>
      <c r="BL60" s="397"/>
      <c r="BM60" s="397"/>
      <c r="BN60" s="397"/>
      <c r="BO60" s="397"/>
      <c r="BP60" s="397"/>
      <c r="BQ60" s="397"/>
      <c r="BR60" s="397"/>
      <c r="BS60" s="397"/>
      <c r="BT60" s="397"/>
      <c r="BU60" s="397"/>
      <c r="BV60" s="397"/>
      <c r="BW60" s="397"/>
      <c r="BX60" s="397"/>
      <c r="BY60" s="397"/>
      <c r="BZ60" s="397"/>
      <c r="CA60" s="397"/>
      <c r="CB60" s="397"/>
      <c r="CC60" s="397"/>
      <c r="CD60" s="397"/>
      <c r="CE60" s="397"/>
      <c r="CF60" s="397"/>
      <c r="CG60" s="397"/>
      <c r="CH60" s="397"/>
      <c r="CI60" s="397"/>
      <c r="CJ60" s="397"/>
      <c r="CK60" s="397"/>
      <c r="CL60" s="397"/>
      <c r="CM60" s="397"/>
      <c r="CN60" s="397"/>
      <c r="CO60" s="397"/>
      <c r="CP60" s="397"/>
      <c r="CQ60" s="397"/>
      <c r="CR60" s="397"/>
      <c r="CS60" s="397"/>
      <c r="CT60" s="397"/>
      <c r="CU60" s="397"/>
      <c r="CV60" s="397"/>
      <c r="CW60" s="397"/>
      <c r="CX60" s="397"/>
      <c r="CY60" s="397"/>
      <c r="CZ60" s="397"/>
      <c r="DA60" s="397"/>
      <c r="DB60" s="397"/>
      <c r="DC60" s="397"/>
      <c r="DD60" s="397"/>
      <c r="DE60" s="397"/>
      <c r="DF60" s="397"/>
      <c r="DG60" s="397"/>
      <c r="DH60" s="397"/>
      <c r="DI60" s="397"/>
      <c r="DJ60" s="397"/>
      <c r="DK60" s="397"/>
      <c r="DL60" s="397"/>
      <c r="DM60" s="397"/>
      <c r="DN60" s="397"/>
      <c r="DO60" s="397"/>
      <c r="DP60" s="397"/>
      <c r="DQ60" s="397"/>
      <c r="DR60" s="397"/>
      <c r="DS60" s="397"/>
      <c r="DT60" s="397"/>
      <c r="DU60" s="397"/>
      <c r="DV60" s="397"/>
      <c r="DW60" s="397"/>
      <c r="DX60" s="397"/>
      <c r="DY60" s="397"/>
      <c r="DZ60" s="397"/>
      <c r="EA60" s="397"/>
      <c r="EB60" s="397"/>
      <c r="EC60" s="397"/>
      <c r="ED60" s="397"/>
      <c r="EE60" s="397"/>
      <c r="EF60" s="397"/>
      <c r="EG60" s="397"/>
      <c r="EH60" s="397"/>
      <c r="EI60" s="397"/>
      <c r="EJ60" s="397"/>
      <c r="EK60" s="397"/>
      <c r="EL60" s="397"/>
      <c r="EM60" s="397"/>
      <c r="EN60" s="397"/>
      <c r="EO60" s="397"/>
      <c r="EP60" s="397"/>
      <c r="EQ60" s="397"/>
      <c r="ER60" s="397"/>
      <c r="ES60" s="397"/>
      <c r="ET60" s="397"/>
      <c r="EU60" s="397"/>
      <c r="EV60" s="397"/>
      <c r="EW60" s="397"/>
      <c r="EX60" s="397"/>
      <c r="EY60" s="397"/>
      <c r="EZ60" s="397"/>
      <c r="FA60" s="397"/>
      <c r="FB60" s="397"/>
      <c r="FC60" s="397"/>
      <c r="FD60" s="397"/>
      <c r="FE60" s="397"/>
      <c r="FF60" s="397"/>
      <c r="FG60" s="397"/>
      <c r="FH60" s="397"/>
      <c r="FI60" s="397"/>
      <c r="FJ60" s="397"/>
      <c r="FK60" s="397"/>
      <c r="FL60" s="397"/>
      <c r="FM60" s="397"/>
      <c r="FN60" s="397"/>
      <c r="FO60" s="397"/>
      <c r="FP60" s="397"/>
      <c r="FQ60" s="397"/>
      <c r="FR60" s="397"/>
      <c r="FS60" s="397"/>
      <c r="FT60" s="397"/>
      <c r="FU60" s="397"/>
      <c r="FV60" s="397"/>
      <c r="FW60" s="397"/>
      <c r="FX60" s="397"/>
      <c r="FY60" s="397"/>
      <c r="FZ60" s="397"/>
      <c r="GA60" s="397"/>
      <c r="GB60" s="397"/>
      <c r="GC60" s="397"/>
      <c r="GD60" s="397"/>
      <c r="GE60" s="397"/>
      <c r="GF60" s="397"/>
      <c r="GG60" s="397"/>
      <c r="GH60" s="397"/>
      <c r="GI60" s="397"/>
      <c r="GJ60" s="397"/>
      <c r="GK60" s="397"/>
      <c r="GL60" s="397"/>
      <c r="GM60" s="397"/>
      <c r="GN60" s="397"/>
      <c r="GO60" s="397"/>
      <c r="GP60" s="397"/>
      <c r="GQ60" s="397"/>
      <c r="GR60" s="397"/>
      <c r="GS60" s="397"/>
      <c r="GT60" s="397"/>
      <c r="GU60" s="397"/>
      <c r="GV60" s="397"/>
      <c r="GW60" s="397"/>
      <c r="GX60" s="397"/>
      <c r="GY60" s="397"/>
    </row>
    <row r="61" spans="1:207" ht="45" customHeight="1" x14ac:dyDescent="0.25">
      <c r="A61" s="73">
        <v>18</v>
      </c>
      <c r="B61" s="743" t="s">
        <v>408</v>
      </c>
      <c r="C61" s="165" t="s">
        <v>638</v>
      </c>
      <c r="D61" s="27" t="s">
        <v>10</v>
      </c>
      <c r="E61" s="27" t="s">
        <v>10</v>
      </c>
      <c r="F61" s="27" t="s">
        <v>83</v>
      </c>
      <c r="G61" s="3">
        <v>53200</v>
      </c>
      <c r="H61" s="3">
        <v>53200</v>
      </c>
      <c r="I61" s="30" t="s">
        <v>123</v>
      </c>
      <c r="J61" s="30">
        <v>42606</v>
      </c>
      <c r="K61" s="933" t="s">
        <v>171</v>
      </c>
      <c r="L61" s="77">
        <f t="shared" si="1"/>
        <v>53200</v>
      </c>
      <c r="M61" s="77">
        <f t="shared" si="1"/>
        <v>53200</v>
      </c>
      <c r="N61" s="65"/>
      <c r="X61" s="65"/>
    </row>
    <row r="62" spans="1:207" s="118" customFormat="1" ht="45" customHeight="1" x14ac:dyDescent="0.25">
      <c r="A62" s="1630">
        <v>19</v>
      </c>
      <c r="B62" s="1629" t="s">
        <v>409</v>
      </c>
      <c r="C62" s="1601" t="s">
        <v>638</v>
      </c>
      <c r="D62" s="1594" t="s">
        <v>17</v>
      </c>
      <c r="E62" s="1591" t="s">
        <v>17</v>
      </c>
      <c r="F62" s="1591" t="s">
        <v>41</v>
      </c>
      <c r="G62" s="97">
        <v>120000</v>
      </c>
      <c r="H62" s="97">
        <v>83000</v>
      </c>
      <c r="I62" s="1594" t="s">
        <v>124</v>
      </c>
      <c r="J62" s="1604">
        <v>42915</v>
      </c>
      <c r="K62" s="263" t="s">
        <v>176</v>
      </c>
      <c r="L62" s="1569">
        <f>SUM(G62:G63)</f>
        <v>217000</v>
      </c>
      <c r="M62" s="1569">
        <f>SUM(H62:H63)</f>
        <v>180000</v>
      </c>
      <c r="N62" s="65"/>
      <c r="O62" s="10"/>
      <c r="P62" s="10"/>
      <c r="Q62" s="10"/>
      <c r="R62" s="10"/>
      <c r="S62" s="10"/>
      <c r="T62" s="10"/>
      <c r="U62" s="10"/>
      <c r="V62" s="10"/>
      <c r="W62" s="10"/>
      <c r="X62" s="65"/>
    </row>
    <row r="63" spans="1:207" ht="45" customHeight="1" x14ac:dyDescent="0.25">
      <c r="A63" s="1630"/>
      <c r="B63" s="1629"/>
      <c r="C63" s="1601"/>
      <c r="D63" s="1594"/>
      <c r="E63" s="1592"/>
      <c r="F63" s="1592"/>
      <c r="G63" s="228">
        <v>97000</v>
      </c>
      <c r="H63" s="228">
        <v>97000</v>
      </c>
      <c r="I63" s="1594"/>
      <c r="J63" s="1604"/>
      <c r="K63" s="229" t="s">
        <v>176</v>
      </c>
      <c r="L63" s="1569"/>
      <c r="M63" s="1569"/>
      <c r="N63" s="65"/>
      <c r="X63" s="65"/>
    </row>
    <row r="64" spans="1:207" s="118" customFormat="1" ht="45" customHeight="1" x14ac:dyDescent="0.25">
      <c r="A64" s="1639">
        <v>20</v>
      </c>
      <c r="B64" s="1614" t="s">
        <v>410</v>
      </c>
      <c r="C64" s="1632" t="s">
        <v>638</v>
      </c>
      <c r="D64" s="1585" t="s">
        <v>12</v>
      </c>
      <c r="E64" s="1585" t="s">
        <v>12</v>
      </c>
      <c r="F64" s="1098" t="s">
        <v>237</v>
      </c>
      <c r="G64" s="1094">
        <v>10800</v>
      </c>
      <c r="H64" s="1094">
        <v>10800</v>
      </c>
      <c r="I64" s="1585" t="s">
        <v>125</v>
      </c>
      <c r="J64" s="1587">
        <v>42614</v>
      </c>
      <c r="K64" s="1098" t="s">
        <v>709</v>
      </c>
      <c r="L64" s="1567">
        <f>SUM(G64:G66)</f>
        <v>173050</v>
      </c>
      <c r="M64" s="1567">
        <f>SUM(H64:H66)</f>
        <v>156250</v>
      </c>
      <c r="N64" s="107"/>
      <c r="X64" s="107"/>
    </row>
    <row r="65" spans="1:24" s="118" customFormat="1" ht="45" customHeight="1" x14ac:dyDescent="0.25">
      <c r="A65" s="1672"/>
      <c r="B65" s="1634"/>
      <c r="C65" s="1662"/>
      <c r="D65" s="1643"/>
      <c r="E65" s="1643"/>
      <c r="F65" s="1098" t="s">
        <v>28</v>
      </c>
      <c r="G65" s="1094">
        <v>112250</v>
      </c>
      <c r="H65" s="1094">
        <v>112250</v>
      </c>
      <c r="I65" s="1643"/>
      <c r="J65" s="1652"/>
      <c r="K65" s="1098" t="s">
        <v>709</v>
      </c>
      <c r="L65" s="1597"/>
      <c r="M65" s="1597"/>
      <c r="N65" s="107"/>
      <c r="O65" s="1125"/>
      <c r="X65" s="107"/>
    </row>
    <row r="66" spans="1:24" s="118" customFormat="1" ht="45" customHeight="1" x14ac:dyDescent="0.25">
      <c r="A66" s="1640"/>
      <c r="B66" s="1615"/>
      <c r="C66" s="1633"/>
      <c r="D66" s="1586"/>
      <c r="E66" s="1586"/>
      <c r="F66" s="1098" t="s">
        <v>237</v>
      </c>
      <c r="G66" s="1094">
        <v>50000</v>
      </c>
      <c r="H66" s="1094">
        <v>33200</v>
      </c>
      <c r="I66" s="1586"/>
      <c r="J66" s="1588"/>
      <c r="K66" s="1116" t="s">
        <v>709</v>
      </c>
      <c r="L66" s="1568"/>
      <c r="M66" s="1568"/>
      <c r="N66" s="107"/>
      <c r="X66" s="107"/>
    </row>
    <row r="67" spans="1:24" ht="45" customHeight="1" x14ac:dyDescent="0.25">
      <c r="A67" s="1636">
        <v>21</v>
      </c>
      <c r="B67" s="1614" t="s">
        <v>411</v>
      </c>
      <c r="C67" s="1581" t="s">
        <v>638</v>
      </c>
      <c r="D67" s="1591" t="s">
        <v>3</v>
      </c>
      <c r="E67" s="27" t="s">
        <v>3</v>
      </c>
      <c r="F67" s="27" t="s">
        <v>84</v>
      </c>
      <c r="G67" s="3">
        <v>40000</v>
      </c>
      <c r="H67" s="3">
        <v>40000</v>
      </c>
      <c r="I67" s="1591" t="s">
        <v>380</v>
      </c>
      <c r="J67" s="1577">
        <v>42676</v>
      </c>
      <c r="K67" s="1303" t="s">
        <v>391</v>
      </c>
      <c r="L67" s="1546">
        <f>SUM(G67:G70)</f>
        <v>170000</v>
      </c>
      <c r="M67" s="1546">
        <f>SUM(H67:H70)</f>
        <v>109000</v>
      </c>
      <c r="N67" s="64"/>
    </row>
    <row r="68" spans="1:24" ht="45" customHeight="1" x14ac:dyDescent="0.25">
      <c r="A68" s="1637"/>
      <c r="B68" s="1634"/>
      <c r="C68" s="1589"/>
      <c r="D68" s="1600"/>
      <c r="E68" s="1194" t="s">
        <v>90</v>
      </c>
      <c r="F68" s="846" t="s">
        <v>381</v>
      </c>
      <c r="G68" s="848">
        <v>30000</v>
      </c>
      <c r="I68" s="1600"/>
      <c r="J68" s="1578"/>
      <c r="K68" s="734"/>
      <c r="L68" s="1548"/>
      <c r="M68" s="1548"/>
      <c r="N68" s="65"/>
    </row>
    <row r="69" spans="1:24" ht="45" customHeight="1" x14ac:dyDescent="0.25">
      <c r="A69" s="1637"/>
      <c r="B69" s="1634"/>
      <c r="C69" s="1589"/>
      <c r="D69" s="1600"/>
      <c r="E69" s="27" t="s">
        <v>22</v>
      </c>
      <c r="F69" s="27" t="s">
        <v>2</v>
      </c>
      <c r="G69" s="3">
        <v>40000</v>
      </c>
      <c r="H69" s="3">
        <v>40000</v>
      </c>
      <c r="I69" s="1600"/>
      <c r="J69" s="1578"/>
      <c r="K69" s="109" t="s">
        <v>391</v>
      </c>
      <c r="L69" s="1548"/>
      <c r="M69" s="1548"/>
      <c r="N69" s="65"/>
    </row>
    <row r="70" spans="1:24" ht="45" customHeight="1" x14ac:dyDescent="0.25">
      <c r="A70" s="1637"/>
      <c r="B70" s="1634"/>
      <c r="C70" s="1589"/>
      <c r="D70" s="1600"/>
      <c r="E70" s="27" t="s">
        <v>12</v>
      </c>
      <c r="F70" s="27" t="s">
        <v>33</v>
      </c>
      <c r="G70" s="3">
        <v>60000</v>
      </c>
      <c r="H70" s="3">
        <v>29000</v>
      </c>
      <c r="I70" s="1600"/>
      <c r="J70" s="1578"/>
      <c r="K70" s="43" t="s">
        <v>391</v>
      </c>
      <c r="L70" s="1548"/>
      <c r="M70" s="1548"/>
      <c r="N70" s="65"/>
    </row>
    <row r="71" spans="1:24" ht="52.5" customHeight="1" x14ac:dyDescent="0.25">
      <c r="A71" s="546">
        <v>22</v>
      </c>
      <c r="B71" s="755" t="s">
        <v>413</v>
      </c>
      <c r="C71" s="547" t="s">
        <v>638</v>
      </c>
      <c r="D71" s="548" t="s">
        <v>10</v>
      </c>
      <c r="E71" s="550" t="s">
        <v>10</v>
      </c>
      <c r="F71" s="550" t="s">
        <v>83</v>
      </c>
      <c r="G71" s="553">
        <v>28850</v>
      </c>
      <c r="H71" s="553">
        <v>28850</v>
      </c>
      <c r="I71" s="545" t="s">
        <v>126</v>
      </c>
      <c r="J71" s="540">
        <v>43537</v>
      </c>
      <c r="K71" s="933" t="s">
        <v>171</v>
      </c>
      <c r="L71" s="542">
        <f>SUM(G71:G71)</f>
        <v>28850</v>
      </c>
      <c r="M71" s="542">
        <f>SUM(H71:H71)</f>
        <v>28850</v>
      </c>
      <c r="N71" s="64"/>
    </row>
    <row r="72" spans="1:24" s="731" customFormat="1" ht="52.5" customHeight="1" x14ac:dyDescent="0.25">
      <c r="A72" s="1527">
        <v>23</v>
      </c>
      <c r="B72" s="1507" t="s">
        <v>412</v>
      </c>
      <c r="C72" s="1518" t="s">
        <v>638</v>
      </c>
      <c r="D72" s="1513" t="s">
        <v>10</v>
      </c>
      <c r="E72" s="1521" t="s">
        <v>10</v>
      </c>
      <c r="F72" s="1521" t="s">
        <v>83</v>
      </c>
      <c r="G72" s="1519">
        <v>41500</v>
      </c>
      <c r="H72" s="1519">
        <v>41500</v>
      </c>
      <c r="I72" s="1516" t="s">
        <v>127</v>
      </c>
      <c r="J72" s="1497">
        <v>43265</v>
      </c>
      <c r="K72" s="1521" t="s">
        <v>171</v>
      </c>
      <c r="L72" s="1485">
        <f>SUM(G72:G72)</f>
        <v>41500</v>
      </c>
      <c r="M72" s="1485">
        <f>SUM(H72:H72)</f>
        <v>41500</v>
      </c>
      <c r="N72" s="1501"/>
    </row>
    <row r="73" spans="1:24" ht="45" customHeight="1" x14ac:dyDescent="0.25">
      <c r="A73" s="1630">
        <v>24</v>
      </c>
      <c r="B73" s="1629" t="s">
        <v>414</v>
      </c>
      <c r="C73" s="1601" t="s">
        <v>638</v>
      </c>
      <c r="D73" s="1594" t="s">
        <v>20</v>
      </c>
      <c r="E73" s="27" t="s">
        <v>16</v>
      </c>
      <c r="F73" s="27" t="s">
        <v>238</v>
      </c>
      <c r="G73" s="3">
        <v>30000</v>
      </c>
      <c r="H73" s="3">
        <v>30000</v>
      </c>
      <c r="I73" s="1648" t="s">
        <v>128</v>
      </c>
      <c r="J73" s="1604">
        <v>42909</v>
      </c>
      <c r="K73" s="18" t="s">
        <v>176</v>
      </c>
      <c r="L73" s="1569">
        <f>SUM(G73:G74)</f>
        <v>125170</v>
      </c>
      <c r="M73" s="1569">
        <f>SUM(H73:H74)</f>
        <v>125170</v>
      </c>
      <c r="N73" s="64"/>
    </row>
    <row r="74" spans="1:24" ht="45" customHeight="1" x14ac:dyDescent="0.25">
      <c r="A74" s="1630"/>
      <c r="B74" s="1629"/>
      <c r="C74" s="1601"/>
      <c r="D74" s="1594"/>
      <c r="E74" s="27" t="s">
        <v>20</v>
      </c>
      <c r="F74" s="27" t="s">
        <v>85</v>
      </c>
      <c r="G74" s="3">
        <v>95170</v>
      </c>
      <c r="H74" s="3">
        <v>95170</v>
      </c>
      <c r="I74" s="1648"/>
      <c r="J74" s="1604"/>
      <c r="K74" s="933" t="s">
        <v>172</v>
      </c>
      <c r="L74" s="1598"/>
      <c r="M74" s="1598"/>
      <c r="N74" s="65"/>
      <c r="O74" s="71"/>
    </row>
    <row r="75" spans="1:24" s="397" customFormat="1" ht="45" customHeight="1" x14ac:dyDescent="0.25">
      <c r="A75" s="462">
        <v>25</v>
      </c>
      <c r="B75" s="743" t="s">
        <v>415</v>
      </c>
      <c r="C75" s="457" t="s">
        <v>100</v>
      </c>
      <c r="D75" s="458" t="s">
        <v>21</v>
      </c>
      <c r="E75" s="458" t="s">
        <v>21</v>
      </c>
      <c r="F75" s="458" t="s">
        <v>23</v>
      </c>
      <c r="G75" s="461">
        <v>17000</v>
      </c>
      <c r="H75" s="461">
        <v>10000</v>
      </c>
      <c r="I75" s="460" t="s">
        <v>129</v>
      </c>
      <c r="J75" s="459">
        <v>42972</v>
      </c>
      <c r="K75" s="457" t="s">
        <v>175</v>
      </c>
      <c r="L75" s="395">
        <f>SUM(G75)</f>
        <v>17000</v>
      </c>
      <c r="M75" s="395">
        <f>SUM(H75)</f>
        <v>10000</v>
      </c>
      <c r="N75" s="396"/>
      <c r="O75" s="469"/>
    </row>
    <row r="76" spans="1:24" ht="45" customHeight="1" x14ac:dyDescent="0.25">
      <c r="A76" s="73">
        <v>26</v>
      </c>
      <c r="B76" s="743" t="s">
        <v>416</v>
      </c>
      <c r="C76" s="165" t="s">
        <v>638</v>
      </c>
      <c r="D76" s="27" t="s">
        <v>19</v>
      </c>
      <c r="E76" s="27" t="s">
        <v>19</v>
      </c>
      <c r="F76" s="27" t="s">
        <v>86</v>
      </c>
      <c r="G76" s="3">
        <v>32000</v>
      </c>
      <c r="H76" s="3">
        <v>32000</v>
      </c>
      <c r="I76" s="31" t="s">
        <v>130</v>
      </c>
      <c r="J76" s="30">
        <v>42955</v>
      </c>
      <c r="K76" s="18" t="s">
        <v>176</v>
      </c>
      <c r="L76" s="77">
        <f>SUM(G76)</f>
        <v>32000</v>
      </c>
      <c r="M76" s="77">
        <f>SUM(H76)</f>
        <v>32000</v>
      </c>
      <c r="N76" s="64"/>
      <c r="O76" s="7"/>
    </row>
    <row r="77" spans="1:24" ht="45" customHeight="1" x14ac:dyDescent="0.25">
      <c r="A77" s="1636">
        <v>27</v>
      </c>
      <c r="B77" s="1614" t="s">
        <v>418</v>
      </c>
      <c r="C77" s="1581" t="s">
        <v>638</v>
      </c>
      <c r="D77" s="1591" t="s">
        <v>19</v>
      </c>
      <c r="E77" s="1591" t="s">
        <v>19</v>
      </c>
      <c r="F77" s="27" t="s">
        <v>50</v>
      </c>
      <c r="G77" s="3">
        <v>63950</v>
      </c>
      <c r="H77" s="3">
        <v>63950</v>
      </c>
      <c r="I77" s="1607" t="s">
        <v>131</v>
      </c>
      <c r="J77" s="30">
        <v>42788</v>
      </c>
      <c r="K77" s="18" t="s">
        <v>174</v>
      </c>
      <c r="L77" s="1546">
        <f>SUM(G77:G78)</f>
        <v>63950</v>
      </c>
      <c r="M77" s="1546">
        <f>SUM(H77:H78)</f>
        <v>63950</v>
      </c>
      <c r="N77" s="64"/>
      <c r="O77" s="7"/>
    </row>
    <row r="78" spans="1:24" ht="45" customHeight="1" x14ac:dyDescent="0.25">
      <c r="A78" s="1638"/>
      <c r="B78" s="1615"/>
      <c r="C78" s="1582"/>
      <c r="D78" s="1592"/>
      <c r="E78" s="1592"/>
      <c r="F78" s="425"/>
      <c r="G78" s="426"/>
      <c r="H78" s="426"/>
      <c r="I78" s="1661"/>
      <c r="J78" s="424"/>
      <c r="K78" s="427"/>
      <c r="L78" s="1547"/>
      <c r="M78" s="1547"/>
      <c r="N78" s="64"/>
      <c r="O78" s="7"/>
    </row>
    <row r="79" spans="1:24" ht="45" customHeight="1" x14ac:dyDescent="0.25">
      <c r="A79" s="1630">
        <v>28</v>
      </c>
      <c r="B79" s="1629" t="s">
        <v>417</v>
      </c>
      <c r="C79" s="1601" t="s">
        <v>638</v>
      </c>
      <c r="D79" s="1594" t="s">
        <v>13</v>
      </c>
      <c r="E79" s="27" t="s">
        <v>13</v>
      </c>
      <c r="F79" s="27" t="s">
        <v>203</v>
      </c>
      <c r="G79" s="3">
        <v>42000</v>
      </c>
      <c r="H79" s="3">
        <v>42000</v>
      </c>
      <c r="I79" s="1594" t="s">
        <v>132</v>
      </c>
      <c r="J79" s="1604">
        <v>43283</v>
      </c>
      <c r="K79" s="108" t="s">
        <v>176</v>
      </c>
      <c r="L79" s="1569">
        <f>SUM(G79:G83)</f>
        <v>362050</v>
      </c>
      <c r="M79" s="1569">
        <f>SUM(H79:H83)</f>
        <v>338400</v>
      </c>
      <c r="N79" s="64"/>
      <c r="O79" s="7"/>
    </row>
    <row r="80" spans="1:24" ht="45" customHeight="1" x14ac:dyDescent="0.25">
      <c r="A80" s="1630"/>
      <c r="B80" s="1629"/>
      <c r="C80" s="1601"/>
      <c r="D80" s="1594"/>
      <c r="E80" s="27" t="s">
        <v>75</v>
      </c>
      <c r="F80" s="27" t="s">
        <v>23</v>
      </c>
      <c r="G80" s="3">
        <v>94500</v>
      </c>
      <c r="H80" s="3">
        <v>70850</v>
      </c>
      <c r="I80" s="1594"/>
      <c r="J80" s="1604"/>
      <c r="K80" s="108" t="s">
        <v>176</v>
      </c>
      <c r="L80" s="1569"/>
      <c r="M80" s="1569"/>
      <c r="N80" s="64"/>
      <c r="O80" s="7"/>
    </row>
    <row r="81" spans="1:15" ht="45" customHeight="1" x14ac:dyDescent="0.25">
      <c r="A81" s="1630"/>
      <c r="B81" s="1629"/>
      <c r="C81" s="1601"/>
      <c r="D81" s="1594"/>
      <c r="E81" s="27" t="s">
        <v>52</v>
      </c>
      <c r="F81" s="27" t="s">
        <v>66</v>
      </c>
      <c r="G81" s="3">
        <v>72000</v>
      </c>
      <c r="H81" s="3">
        <v>72000</v>
      </c>
      <c r="I81" s="1594"/>
      <c r="J81" s="1594"/>
      <c r="K81" s="108" t="s">
        <v>176</v>
      </c>
      <c r="L81" s="1569"/>
      <c r="M81" s="1569"/>
      <c r="N81" s="64"/>
      <c r="O81" s="7"/>
    </row>
    <row r="82" spans="1:15" ht="45" customHeight="1" x14ac:dyDescent="0.25">
      <c r="A82" s="1630"/>
      <c r="B82" s="1629"/>
      <c r="C82" s="1601"/>
      <c r="D82" s="1594"/>
      <c r="E82" s="27" t="s">
        <v>34</v>
      </c>
      <c r="F82" s="27" t="s">
        <v>210</v>
      </c>
      <c r="G82" s="3">
        <v>80850</v>
      </c>
      <c r="H82" s="3">
        <v>80850</v>
      </c>
      <c r="I82" s="1594"/>
      <c r="J82" s="1594"/>
      <c r="K82" s="108" t="s">
        <v>176</v>
      </c>
      <c r="L82" s="1569"/>
      <c r="M82" s="1569"/>
      <c r="N82" s="64"/>
      <c r="O82" s="7"/>
    </row>
    <row r="83" spans="1:15" ht="45" customHeight="1" x14ac:dyDescent="0.25">
      <c r="A83" s="1627"/>
      <c r="B83" s="1629"/>
      <c r="C83" s="1601"/>
      <c r="D83" s="1594"/>
      <c r="E83" s="27" t="s">
        <v>52</v>
      </c>
      <c r="F83" s="27" t="s">
        <v>58</v>
      </c>
      <c r="G83" s="3">
        <v>72700</v>
      </c>
      <c r="H83" s="3">
        <v>72700</v>
      </c>
      <c r="I83" s="1594"/>
      <c r="J83" s="1594"/>
      <c r="K83" s="108" t="s">
        <v>176</v>
      </c>
      <c r="L83" s="1569"/>
      <c r="M83" s="1569"/>
      <c r="N83" s="64"/>
      <c r="O83" s="7"/>
    </row>
    <row r="84" spans="1:15" s="233" customFormat="1" ht="45" customHeight="1" x14ac:dyDescent="0.25">
      <c r="A84" s="1532">
        <v>29</v>
      </c>
      <c r="B84" s="1533" t="s">
        <v>419</v>
      </c>
      <c r="C84" s="1534" t="s">
        <v>638</v>
      </c>
      <c r="D84" s="1522" t="s">
        <v>12</v>
      </c>
      <c r="E84" s="455" t="s">
        <v>22</v>
      </c>
      <c r="F84" s="455" t="s">
        <v>68</v>
      </c>
      <c r="G84" s="456">
        <v>42000</v>
      </c>
      <c r="H84" s="456">
        <v>41000</v>
      </c>
      <c r="I84" s="1522" t="s">
        <v>133</v>
      </c>
      <c r="J84" s="1526">
        <v>42937</v>
      </c>
      <c r="K84" s="455" t="s">
        <v>929</v>
      </c>
      <c r="L84" s="1525">
        <f>G84</f>
        <v>42000</v>
      </c>
      <c r="M84" s="1525">
        <f>H84</f>
        <v>41000</v>
      </c>
      <c r="N84" s="850"/>
      <c r="O84" s="1540" t="s">
        <v>979</v>
      </c>
    </row>
    <row r="85" spans="1:15" ht="45" customHeight="1" x14ac:dyDescent="0.25">
      <c r="A85" s="350">
        <v>30</v>
      </c>
      <c r="B85" s="743" t="s">
        <v>420</v>
      </c>
      <c r="C85" s="343" t="s">
        <v>638</v>
      </c>
      <c r="D85" s="344" t="s">
        <v>26</v>
      </c>
      <c r="E85" s="344" t="s">
        <v>26</v>
      </c>
      <c r="F85" s="344" t="s">
        <v>87</v>
      </c>
      <c r="G85" s="345">
        <v>62250</v>
      </c>
      <c r="H85" s="345">
        <v>62250</v>
      </c>
      <c r="I85" s="349" t="s">
        <v>134</v>
      </c>
      <c r="J85" s="346">
        <v>42984</v>
      </c>
      <c r="K85" s="347" t="s">
        <v>176</v>
      </c>
      <c r="L85" s="348">
        <f>SUM(G85:G85)</f>
        <v>62250</v>
      </c>
      <c r="M85" s="348">
        <f>SUM(H85:H85)</f>
        <v>62250</v>
      </c>
      <c r="N85" s="64"/>
      <c r="O85" s="7"/>
    </row>
    <row r="86" spans="1:15" ht="45" customHeight="1" x14ac:dyDescent="0.25">
      <c r="A86" s="130">
        <v>31</v>
      </c>
      <c r="B86" s="743" t="s">
        <v>422</v>
      </c>
      <c r="C86" s="165" t="s">
        <v>638</v>
      </c>
      <c r="D86" s="126" t="s">
        <v>25</v>
      </c>
      <c r="E86" s="27" t="s">
        <v>25</v>
      </c>
      <c r="F86" s="27" t="s">
        <v>30</v>
      </c>
      <c r="G86" s="128">
        <v>20400</v>
      </c>
      <c r="H86" s="128">
        <v>20400</v>
      </c>
      <c r="I86" s="129" t="s">
        <v>135</v>
      </c>
      <c r="J86" s="127">
        <v>42963</v>
      </c>
      <c r="K86" s="933" t="s">
        <v>379</v>
      </c>
      <c r="L86" s="131">
        <f>SUM(G86:G86)</f>
        <v>20400</v>
      </c>
      <c r="M86" s="131">
        <f>SUM(H86:H86)</f>
        <v>20400</v>
      </c>
      <c r="N86" s="64"/>
      <c r="O86" s="7"/>
    </row>
    <row r="87" spans="1:15" ht="45" customHeight="1" x14ac:dyDescent="0.25">
      <c r="A87" s="37">
        <v>32</v>
      </c>
      <c r="B87" s="743" t="s">
        <v>421</v>
      </c>
      <c r="C87" s="165" t="s">
        <v>638</v>
      </c>
      <c r="D87" s="27" t="s">
        <v>12</v>
      </c>
      <c r="E87" s="27" t="s">
        <v>12</v>
      </c>
      <c r="F87" s="27" t="s">
        <v>29</v>
      </c>
      <c r="G87" s="3">
        <v>123000</v>
      </c>
      <c r="H87" s="3">
        <v>73000</v>
      </c>
      <c r="I87" s="31" t="s">
        <v>136</v>
      </c>
      <c r="J87" s="30">
        <v>42909</v>
      </c>
      <c r="K87" s="933" t="s">
        <v>172</v>
      </c>
      <c r="L87" s="77">
        <f>SUM(G87)</f>
        <v>123000</v>
      </c>
      <c r="M87" s="77">
        <f>SUM(H87)</f>
        <v>73000</v>
      </c>
      <c r="N87" s="64"/>
      <c r="O87" s="7"/>
    </row>
    <row r="88" spans="1:15" ht="45" customHeight="1" x14ac:dyDescent="0.25">
      <c r="A88" s="50">
        <v>33</v>
      </c>
      <c r="B88" s="755" t="s">
        <v>423</v>
      </c>
      <c r="C88" s="166" t="s">
        <v>638</v>
      </c>
      <c r="D88" s="48" t="s">
        <v>27</v>
      </c>
      <c r="E88" s="27" t="s">
        <v>27</v>
      </c>
      <c r="F88" s="49" t="s">
        <v>192</v>
      </c>
      <c r="G88" s="54">
        <v>32000</v>
      </c>
      <c r="H88" s="54">
        <v>32000</v>
      </c>
      <c r="I88" s="52" t="s">
        <v>137</v>
      </c>
      <c r="J88" s="53">
        <v>43292</v>
      </c>
      <c r="K88" s="51" t="s">
        <v>176</v>
      </c>
      <c r="L88" s="77">
        <f>SUM(G88:G88)</f>
        <v>32000</v>
      </c>
      <c r="M88" s="77">
        <f>SUM(H88:H88)</f>
        <v>32000</v>
      </c>
      <c r="N88" s="64"/>
      <c r="O88" s="7"/>
    </row>
    <row r="89" spans="1:15" ht="45" customHeight="1" x14ac:dyDescent="0.25">
      <c r="A89" s="1636">
        <v>34</v>
      </c>
      <c r="B89" s="1614" t="s">
        <v>424</v>
      </c>
      <c r="C89" s="1581" t="s">
        <v>638</v>
      </c>
      <c r="D89" s="1591" t="s">
        <v>12</v>
      </c>
      <c r="E89" s="497" t="s">
        <v>12</v>
      </c>
      <c r="F89" s="497" t="s">
        <v>28</v>
      </c>
      <c r="G89" s="498">
        <v>45350</v>
      </c>
      <c r="H89" s="498">
        <v>45350</v>
      </c>
      <c r="I89" s="1607" t="s">
        <v>138</v>
      </c>
      <c r="J89" s="1577">
        <v>43256</v>
      </c>
      <c r="K89" s="157" t="s">
        <v>709</v>
      </c>
      <c r="L89" s="1546">
        <f>SUM(G89:G90)</f>
        <v>115250</v>
      </c>
      <c r="M89" s="1546">
        <f>SUM(H89:H90)</f>
        <v>85250</v>
      </c>
      <c r="N89" s="64"/>
      <c r="O89" s="7"/>
    </row>
    <row r="90" spans="1:15" ht="45" customHeight="1" x14ac:dyDescent="0.25">
      <c r="A90" s="1638"/>
      <c r="B90" s="1615"/>
      <c r="C90" s="1582"/>
      <c r="D90" s="1592"/>
      <c r="E90" s="27" t="s">
        <v>12</v>
      </c>
      <c r="F90" s="155" t="s">
        <v>29</v>
      </c>
      <c r="G90" s="156">
        <v>69900</v>
      </c>
      <c r="H90" s="156">
        <v>39900</v>
      </c>
      <c r="I90" s="1661"/>
      <c r="J90" s="1590"/>
      <c r="K90" s="1363" t="s">
        <v>709</v>
      </c>
      <c r="L90" s="1547"/>
      <c r="M90" s="1547"/>
      <c r="N90" s="64"/>
      <c r="O90" s="7"/>
    </row>
    <row r="91" spans="1:15" s="118" customFormat="1" ht="45" customHeight="1" x14ac:dyDescent="0.25">
      <c r="A91" s="1096">
        <v>35</v>
      </c>
      <c r="B91" s="1093" t="s">
        <v>426</v>
      </c>
      <c r="C91" s="1095" t="s">
        <v>638</v>
      </c>
      <c r="D91" s="1098" t="s">
        <v>19</v>
      </c>
      <c r="E91" s="1098" t="s">
        <v>19</v>
      </c>
      <c r="F91" s="1098" t="s">
        <v>86</v>
      </c>
      <c r="G91" s="1094">
        <v>108650</v>
      </c>
      <c r="H91" s="1094">
        <v>108650</v>
      </c>
      <c r="I91" s="612" t="s">
        <v>139</v>
      </c>
      <c r="J91" s="1099">
        <v>43320</v>
      </c>
      <c r="K91" s="1098" t="s">
        <v>176</v>
      </c>
      <c r="L91" s="1097">
        <f>SUM(G91)</f>
        <v>108650</v>
      </c>
      <c r="M91" s="1097">
        <f>SUM(H91)</f>
        <v>108650</v>
      </c>
      <c r="N91" s="99"/>
      <c r="O91" s="284"/>
    </row>
    <row r="92" spans="1:15" s="118" customFormat="1" ht="45" customHeight="1" x14ac:dyDescent="0.25">
      <c r="A92" s="1639">
        <v>36</v>
      </c>
      <c r="B92" s="1614" t="s">
        <v>425</v>
      </c>
      <c r="C92" s="1632" t="s">
        <v>638</v>
      </c>
      <c r="D92" s="1585" t="s">
        <v>19</v>
      </c>
      <c r="E92" s="1585" t="s">
        <v>19</v>
      </c>
      <c r="F92" s="1116" t="s">
        <v>86</v>
      </c>
      <c r="G92" s="1118">
        <v>140000</v>
      </c>
      <c r="H92" s="1118">
        <v>110500</v>
      </c>
      <c r="I92" s="1649" t="s">
        <v>140</v>
      </c>
      <c r="J92" s="1587">
        <v>43098</v>
      </c>
      <c r="K92" s="1116" t="s">
        <v>176</v>
      </c>
      <c r="L92" s="1567">
        <f>SUM(G92+G93)</f>
        <v>170000</v>
      </c>
      <c r="M92" s="1567">
        <f>SUM(H92+H93)</f>
        <v>110500</v>
      </c>
      <c r="N92" s="99"/>
      <c r="O92" s="284"/>
    </row>
    <row r="93" spans="1:15" s="118" customFormat="1" ht="45" customHeight="1" x14ac:dyDescent="0.25">
      <c r="A93" s="1640"/>
      <c r="B93" s="1615"/>
      <c r="C93" s="1633"/>
      <c r="D93" s="1586"/>
      <c r="E93" s="1586"/>
      <c r="F93" s="1116" t="s">
        <v>86</v>
      </c>
      <c r="G93" s="1118">
        <v>30000</v>
      </c>
      <c r="H93" s="1118"/>
      <c r="I93" s="1650"/>
      <c r="J93" s="1588"/>
      <c r="K93" s="1111"/>
      <c r="L93" s="1568"/>
      <c r="M93" s="1568"/>
      <c r="N93" s="99"/>
      <c r="O93" s="284"/>
    </row>
    <row r="94" spans="1:15" ht="45" customHeight="1" x14ac:dyDescent="0.25">
      <c r="A94" s="1636">
        <v>37</v>
      </c>
      <c r="B94" s="1655" t="s">
        <v>427</v>
      </c>
      <c r="C94" s="1581" t="s">
        <v>638</v>
      </c>
      <c r="D94" s="1591" t="s">
        <v>12</v>
      </c>
      <c r="E94" s="1591" t="s">
        <v>12</v>
      </c>
      <c r="F94" s="27" t="s">
        <v>261</v>
      </c>
      <c r="G94" s="3">
        <v>11200</v>
      </c>
      <c r="H94" s="3">
        <v>11200</v>
      </c>
      <c r="I94" s="1607" t="s">
        <v>141</v>
      </c>
      <c r="J94" s="1577">
        <v>42985</v>
      </c>
      <c r="K94" s="944" t="s">
        <v>735</v>
      </c>
      <c r="L94" s="1546">
        <f>SUM(G94:G95)</f>
        <v>98000</v>
      </c>
      <c r="M94" s="1546">
        <f>SUM(H94:H95)</f>
        <v>98000</v>
      </c>
      <c r="N94" s="64"/>
      <c r="O94" s="7"/>
    </row>
    <row r="95" spans="1:15" ht="45" customHeight="1" x14ac:dyDescent="0.25">
      <c r="A95" s="1637"/>
      <c r="B95" s="1656"/>
      <c r="C95" s="1589"/>
      <c r="D95" s="1600"/>
      <c r="E95" s="1600"/>
      <c r="F95" s="27" t="s">
        <v>262</v>
      </c>
      <c r="G95" s="3">
        <v>86800</v>
      </c>
      <c r="H95" s="3">
        <v>86800</v>
      </c>
      <c r="I95" s="1608"/>
      <c r="J95" s="1578"/>
      <c r="K95" s="944" t="s">
        <v>735</v>
      </c>
      <c r="L95" s="1548"/>
      <c r="M95" s="1548"/>
      <c r="N95" s="64"/>
      <c r="O95" s="7"/>
    </row>
    <row r="96" spans="1:15" ht="60.75" customHeight="1" x14ac:dyDescent="0.25">
      <c r="A96" s="333">
        <v>38</v>
      </c>
      <c r="B96" s="756" t="s">
        <v>429</v>
      </c>
      <c r="C96" s="339" t="s">
        <v>638</v>
      </c>
      <c r="D96" s="332" t="s">
        <v>12</v>
      </c>
      <c r="E96" s="27" t="s">
        <v>12</v>
      </c>
      <c r="F96" s="27" t="s">
        <v>33</v>
      </c>
      <c r="G96" s="3">
        <v>51600</v>
      </c>
      <c r="H96" s="3">
        <v>51600</v>
      </c>
      <c r="I96" s="338" t="s">
        <v>142</v>
      </c>
      <c r="J96" s="335">
        <v>42922</v>
      </c>
      <c r="K96" s="933" t="s">
        <v>172</v>
      </c>
      <c r="L96" s="336">
        <f>SUM(G96:G96)</f>
        <v>51600</v>
      </c>
      <c r="M96" s="336">
        <f>SUM(H96:H96)</f>
        <v>51600</v>
      </c>
      <c r="N96" s="64"/>
      <c r="O96" s="7"/>
    </row>
    <row r="97" spans="1:25" ht="45" customHeight="1" x14ac:dyDescent="0.25">
      <c r="A97" s="41">
        <v>39</v>
      </c>
      <c r="B97" s="756" t="s">
        <v>428</v>
      </c>
      <c r="C97" s="169" t="s">
        <v>638</v>
      </c>
      <c r="D97" s="27" t="s">
        <v>16</v>
      </c>
      <c r="E97" s="27" t="s">
        <v>16</v>
      </c>
      <c r="F97" s="27" t="s">
        <v>23</v>
      </c>
      <c r="G97" s="3">
        <v>62450</v>
      </c>
      <c r="H97" s="3">
        <v>62450</v>
      </c>
      <c r="I97" s="61" t="s">
        <v>228</v>
      </c>
      <c r="J97" s="30">
        <v>42909</v>
      </c>
      <c r="K97" s="18" t="s">
        <v>177</v>
      </c>
      <c r="L97" s="77">
        <f>SUM(G97)</f>
        <v>62450</v>
      </c>
      <c r="M97" s="77">
        <f>SUM(H97)</f>
        <v>62450</v>
      </c>
      <c r="N97" s="64"/>
      <c r="O97" s="7"/>
    </row>
    <row r="98" spans="1:25" ht="45" customHeight="1" x14ac:dyDescent="0.25">
      <c r="A98" s="72">
        <v>40</v>
      </c>
      <c r="B98" s="756" t="s">
        <v>430</v>
      </c>
      <c r="C98" s="169" t="s">
        <v>638</v>
      </c>
      <c r="D98" s="27" t="s">
        <v>26</v>
      </c>
      <c r="E98" s="27" t="s">
        <v>26</v>
      </c>
      <c r="F98" s="27" t="s">
        <v>191</v>
      </c>
      <c r="G98" s="3">
        <v>41500</v>
      </c>
      <c r="H98" s="3">
        <v>41500</v>
      </c>
      <c r="I98" s="31" t="s">
        <v>143</v>
      </c>
      <c r="J98" s="30">
        <v>43370</v>
      </c>
      <c r="K98" s="18" t="s">
        <v>176</v>
      </c>
      <c r="L98" s="77">
        <f t="shared" ref="L98:L104" si="2">SUM(G98)</f>
        <v>41500</v>
      </c>
      <c r="M98" s="77">
        <f t="shared" ref="M98:M104" si="3">SUM(H98)</f>
        <v>41500</v>
      </c>
      <c r="N98" s="64"/>
      <c r="O98" s="7"/>
    </row>
    <row r="99" spans="1:25" ht="45" customHeight="1" x14ac:dyDescent="0.25">
      <c r="A99" s="72">
        <v>41</v>
      </c>
      <c r="B99" s="756" t="s">
        <v>431</v>
      </c>
      <c r="C99" s="169" t="s">
        <v>638</v>
      </c>
      <c r="D99" s="27" t="s">
        <v>19</v>
      </c>
      <c r="E99" s="27" t="s">
        <v>19</v>
      </c>
      <c r="F99" s="27" t="s">
        <v>40</v>
      </c>
      <c r="G99" s="3">
        <v>40000</v>
      </c>
      <c r="H99" s="3">
        <v>40000</v>
      </c>
      <c r="I99" s="31" t="s">
        <v>144</v>
      </c>
      <c r="J99" s="30">
        <v>42989</v>
      </c>
      <c r="K99" s="18" t="s">
        <v>739</v>
      </c>
      <c r="L99" s="77">
        <f t="shared" si="2"/>
        <v>40000</v>
      </c>
      <c r="M99" s="77">
        <f t="shared" si="3"/>
        <v>40000</v>
      </c>
      <c r="N99" s="64"/>
      <c r="O99" s="7"/>
    </row>
    <row r="100" spans="1:25" s="397" customFormat="1" ht="55.5" customHeight="1" x14ac:dyDescent="0.25">
      <c r="A100" s="906">
        <v>42</v>
      </c>
      <c r="B100" s="909" t="s">
        <v>433</v>
      </c>
      <c r="C100" s="339" t="s">
        <v>638</v>
      </c>
      <c r="D100" s="899" t="s">
        <v>12</v>
      </c>
      <c r="E100" s="899" t="s">
        <v>12</v>
      </c>
      <c r="F100" s="899" t="s">
        <v>81</v>
      </c>
      <c r="G100" s="905">
        <v>44200</v>
      </c>
      <c r="H100" s="905">
        <v>44200</v>
      </c>
      <c r="I100" s="902" t="s">
        <v>146</v>
      </c>
      <c r="J100" s="898">
        <v>43494</v>
      </c>
      <c r="K100" s="933" t="s">
        <v>176</v>
      </c>
      <c r="L100" s="903">
        <f t="shared" si="2"/>
        <v>44200</v>
      </c>
      <c r="M100" s="903">
        <f t="shared" si="3"/>
        <v>44200</v>
      </c>
      <c r="N100" s="396"/>
      <c r="O100" s="488"/>
    </row>
    <row r="101" spans="1:25" ht="45" customHeight="1" x14ac:dyDescent="0.25">
      <c r="A101" s="812">
        <v>43</v>
      </c>
      <c r="B101" s="803" t="s">
        <v>432</v>
      </c>
      <c r="C101" s="817" t="s">
        <v>638</v>
      </c>
      <c r="D101" s="27" t="s">
        <v>10</v>
      </c>
      <c r="E101" s="27" t="s">
        <v>10</v>
      </c>
      <c r="F101" s="27" t="s">
        <v>83</v>
      </c>
      <c r="G101" s="3">
        <v>67750</v>
      </c>
      <c r="H101" s="3">
        <v>59265</v>
      </c>
      <c r="I101" s="816" t="s">
        <v>147</v>
      </c>
      <c r="J101" s="809">
        <v>43796</v>
      </c>
      <c r="K101" s="937" t="s">
        <v>316</v>
      </c>
      <c r="L101" s="807" t="e">
        <f>SUM(G101+#REF!+#REF!+#REF!+#REF!)</f>
        <v>#REF!</v>
      </c>
      <c r="M101" s="807" t="e">
        <f>SUM(H101+#REF!+#REF!+#REF!+#REF!)</f>
        <v>#REF!</v>
      </c>
      <c r="N101" s="64"/>
      <c r="O101" s="7"/>
    </row>
    <row r="102" spans="1:25" ht="45" customHeight="1" x14ac:dyDescent="0.25">
      <c r="A102" s="72">
        <v>44</v>
      </c>
      <c r="B102" s="743" t="s">
        <v>434</v>
      </c>
      <c r="C102" s="169" t="s">
        <v>638</v>
      </c>
      <c r="D102" s="27" t="s">
        <v>18</v>
      </c>
      <c r="E102" s="27" t="s">
        <v>18</v>
      </c>
      <c r="F102" s="27" t="s">
        <v>65</v>
      </c>
      <c r="G102" s="3">
        <v>90000</v>
      </c>
      <c r="H102" s="3">
        <v>88600</v>
      </c>
      <c r="I102" s="27" t="s">
        <v>582</v>
      </c>
      <c r="J102" s="30">
        <v>43459</v>
      </c>
      <c r="K102" s="18" t="s">
        <v>909</v>
      </c>
      <c r="L102" s="77">
        <f t="shared" si="2"/>
        <v>90000</v>
      </c>
      <c r="M102" s="77">
        <f t="shared" si="3"/>
        <v>88600</v>
      </c>
      <c r="N102" s="64"/>
      <c r="O102" s="7"/>
    </row>
    <row r="103" spans="1:25" s="233" customFormat="1" ht="45" customHeight="1" x14ac:dyDescent="0.25">
      <c r="A103" s="306">
        <v>45</v>
      </c>
      <c r="B103" s="743" t="s">
        <v>436</v>
      </c>
      <c r="C103" s="309" t="s">
        <v>638</v>
      </c>
      <c r="D103" s="310" t="s">
        <v>19</v>
      </c>
      <c r="E103" s="310" t="s">
        <v>19</v>
      </c>
      <c r="F103" s="310" t="s">
        <v>40</v>
      </c>
      <c r="G103" s="97">
        <v>30000</v>
      </c>
      <c r="H103" s="97">
        <v>20000</v>
      </c>
      <c r="I103" s="98" t="s">
        <v>148</v>
      </c>
      <c r="J103" s="316">
        <v>43326</v>
      </c>
      <c r="K103" s="310" t="s">
        <v>176</v>
      </c>
      <c r="L103" s="315">
        <f t="shared" si="2"/>
        <v>30000</v>
      </c>
      <c r="M103" s="315">
        <f t="shared" si="3"/>
        <v>20000</v>
      </c>
      <c r="N103" s="99"/>
      <c r="O103" s="319"/>
      <c r="P103" s="118"/>
      <c r="Q103" s="118"/>
      <c r="R103" s="118"/>
      <c r="S103" s="118"/>
      <c r="T103" s="118"/>
      <c r="U103" s="118"/>
      <c r="V103" s="118"/>
      <c r="W103" s="118"/>
      <c r="X103" s="118"/>
      <c r="Y103" s="118"/>
    </row>
    <row r="104" spans="1:25" ht="45" customHeight="1" x14ac:dyDescent="0.25">
      <c r="A104" s="72">
        <v>46</v>
      </c>
      <c r="B104" s="743" t="s">
        <v>435</v>
      </c>
      <c r="C104" s="165" t="s">
        <v>638</v>
      </c>
      <c r="D104" s="27" t="s">
        <v>19</v>
      </c>
      <c r="E104" s="27" t="s">
        <v>19</v>
      </c>
      <c r="F104" s="27" t="s">
        <v>42</v>
      </c>
      <c r="G104" s="3">
        <v>74000</v>
      </c>
      <c r="H104" s="3">
        <v>74000</v>
      </c>
      <c r="I104" s="31" t="s">
        <v>144</v>
      </c>
      <c r="J104" s="30">
        <v>43606</v>
      </c>
      <c r="K104" s="18" t="s">
        <v>174</v>
      </c>
      <c r="L104" s="77">
        <f t="shared" si="2"/>
        <v>74000</v>
      </c>
      <c r="M104" s="77">
        <f t="shared" si="3"/>
        <v>74000</v>
      </c>
      <c r="N104" s="64"/>
      <c r="O104" s="7"/>
    </row>
    <row r="105" spans="1:25" ht="45" customHeight="1" x14ac:dyDescent="0.25">
      <c r="A105" s="72">
        <v>47</v>
      </c>
      <c r="B105" s="753" t="s">
        <v>437</v>
      </c>
      <c r="C105" s="167" t="s">
        <v>638</v>
      </c>
      <c r="D105" s="28" t="s">
        <v>11</v>
      </c>
      <c r="E105" s="27" t="s">
        <v>12</v>
      </c>
      <c r="F105" s="27" t="s">
        <v>43</v>
      </c>
      <c r="G105" s="3">
        <v>50000</v>
      </c>
      <c r="H105" s="3">
        <v>20000</v>
      </c>
      <c r="I105" s="28" t="s">
        <v>149</v>
      </c>
      <c r="J105" s="32">
        <v>43262</v>
      </c>
      <c r="K105" s="26" t="s">
        <v>176</v>
      </c>
      <c r="L105" s="77">
        <f t="shared" ref="L105:M107" si="4">SUM(G105)</f>
        <v>50000</v>
      </c>
      <c r="M105" s="77">
        <f t="shared" si="4"/>
        <v>20000</v>
      </c>
      <c r="N105" s="64"/>
      <c r="O105" s="7"/>
    </row>
    <row r="106" spans="1:25" s="397" customFormat="1" ht="45" customHeight="1" x14ac:dyDescent="0.25">
      <c r="A106" s="906">
        <v>48</v>
      </c>
      <c r="B106" s="904" t="s">
        <v>438</v>
      </c>
      <c r="C106" s="896" t="s">
        <v>638</v>
      </c>
      <c r="D106" s="899" t="s">
        <v>0</v>
      </c>
      <c r="E106" s="899" t="s">
        <v>0</v>
      </c>
      <c r="F106" s="899" t="s">
        <v>49</v>
      </c>
      <c r="G106" s="905">
        <v>29950</v>
      </c>
      <c r="H106" s="905">
        <v>29950</v>
      </c>
      <c r="I106" s="902" t="s">
        <v>150</v>
      </c>
      <c r="J106" s="898">
        <v>43255</v>
      </c>
      <c r="K106" s="899" t="s">
        <v>176</v>
      </c>
      <c r="L106" s="903">
        <f t="shared" si="4"/>
        <v>29950</v>
      </c>
      <c r="M106" s="903">
        <f t="shared" si="4"/>
        <v>29950</v>
      </c>
      <c r="N106" s="396"/>
      <c r="O106" s="488"/>
    </row>
    <row r="107" spans="1:25" s="118" customFormat="1" ht="45" customHeight="1" x14ac:dyDescent="0.25">
      <c r="A107" s="1470">
        <v>49</v>
      </c>
      <c r="B107" s="1476" t="s">
        <v>439</v>
      </c>
      <c r="C107" s="1477" t="s">
        <v>638</v>
      </c>
      <c r="D107" s="1475" t="s">
        <v>38</v>
      </c>
      <c r="E107" s="1475" t="s">
        <v>38</v>
      </c>
      <c r="F107" s="1482" t="s">
        <v>45</v>
      </c>
      <c r="G107" s="1481">
        <v>35000</v>
      </c>
      <c r="H107" s="1481">
        <v>23000</v>
      </c>
      <c r="I107" s="1483" t="s">
        <v>145</v>
      </c>
      <c r="J107" s="1471">
        <v>43321</v>
      </c>
      <c r="K107" s="1482" t="s">
        <v>316</v>
      </c>
      <c r="L107" s="1478">
        <f t="shared" si="4"/>
        <v>35000</v>
      </c>
      <c r="M107" s="1478">
        <f t="shared" si="4"/>
        <v>23000</v>
      </c>
      <c r="N107" s="99"/>
      <c r="O107" s="284"/>
    </row>
    <row r="108" spans="1:25" ht="45" customHeight="1" x14ac:dyDescent="0.25">
      <c r="A108" s="1612">
        <v>50</v>
      </c>
      <c r="B108" s="1614" t="s">
        <v>440</v>
      </c>
      <c r="C108" s="1581" t="s">
        <v>638</v>
      </c>
      <c r="D108" s="1591" t="s">
        <v>12</v>
      </c>
      <c r="E108" s="1591" t="s">
        <v>12</v>
      </c>
      <c r="F108" s="1591" t="s">
        <v>81</v>
      </c>
      <c r="G108" s="3">
        <v>40500</v>
      </c>
      <c r="H108" s="3">
        <v>40500</v>
      </c>
      <c r="I108" s="1607" t="s">
        <v>151</v>
      </c>
      <c r="J108" s="1577">
        <v>43255</v>
      </c>
      <c r="K108" s="933" t="s">
        <v>172</v>
      </c>
      <c r="L108" s="1546">
        <f>SUM(G108+G109)</f>
        <v>80500</v>
      </c>
      <c r="M108" s="1546">
        <f>SUM(H108+H109)</f>
        <v>80500</v>
      </c>
      <c r="N108" s="64"/>
      <c r="O108" s="7"/>
    </row>
    <row r="109" spans="1:25" ht="45" customHeight="1" x14ac:dyDescent="0.25">
      <c r="A109" s="1613"/>
      <c r="B109" s="1615"/>
      <c r="C109" s="1582"/>
      <c r="D109" s="1592"/>
      <c r="E109" s="1592"/>
      <c r="F109" s="1592"/>
      <c r="G109" s="162">
        <v>40000</v>
      </c>
      <c r="H109" s="162">
        <v>40000</v>
      </c>
      <c r="I109" s="1661"/>
      <c r="J109" s="1590"/>
      <c r="K109" s="933" t="s">
        <v>172</v>
      </c>
      <c r="L109" s="1547"/>
      <c r="M109" s="1547"/>
      <c r="N109" s="64"/>
      <c r="O109" s="7"/>
    </row>
    <row r="110" spans="1:25" s="233" customFormat="1" ht="45" customHeight="1" x14ac:dyDescent="0.25">
      <c r="A110" s="279">
        <v>51</v>
      </c>
      <c r="B110" s="743" t="s">
        <v>441</v>
      </c>
      <c r="C110" s="278" t="s">
        <v>638</v>
      </c>
      <c r="D110" s="274" t="s">
        <v>19</v>
      </c>
      <c r="E110" s="274" t="s">
        <v>19</v>
      </c>
      <c r="F110" s="274" t="s">
        <v>40</v>
      </c>
      <c r="G110" s="97">
        <v>59380</v>
      </c>
      <c r="H110" s="97">
        <v>59380</v>
      </c>
      <c r="I110" s="98" t="s">
        <v>148</v>
      </c>
      <c r="J110" s="275">
        <v>43329</v>
      </c>
      <c r="K110" s="274" t="s">
        <v>176</v>
      </c>
      <c r="L110" s="276">
        <f>SUM(G110)</f>
        <v>59380</v>
      </c>
      <c r="M110" s="276">
        <f>SUM(H110)</f>
        <v>59380</v>
      </c>
      <c r="N110" s="99"/>
      <c r="O110" s="284"/>
      <c r="P110" s="118"/>
      <c r="Q110" s="118"/>
      <c r="R110" s="118"/>
      <c r="S110" s="118"/>
      <c r="T110" s="118"/>
      <c r="U110" s="118"/>
      <c r="V110" s="118"/>
      <c r="W110" s="118"/>
      <c r="X110" s="118"/>
      <c r="Y110" s="118"/>
    </row>
    <row r="111" spans="1:25" ht="45" customHeight="1" x14ac:dyDescent="0.25">
      <c r="A111" s="1612">
        <v>52</v>
      </c>
      <c r="B111" s="1614" t="s">
        <v>442</v>
      </c>
      <c r="C111" s="1581" t="s">
        <v>638</v>
      </c>
      <c r="D111" s="1591" t="s">
        <v>22</v>
      </c>
      <c r="E111" s="27" t="s">
        <v>22</v>
      </c>
      <c r="F111" s="27" t="s">
        <v>2</v>
      </c>
      <c r="G111" s="3">
        <v>60000</v>
      </c>
      <c r="H111" s="3">
        <v>60000</v>
      </c>
      <c r="I111" s="1607" t="s">
        <v>152</v>
      </c>
      <c r="J111" s="1577">
        <v>43265</v>
      </c>
      <c r="K111" s="18" t="s">
        <v>190</v>
      </c>
      <c r="L111" s="1546">
        <f>SUM(G111:G112)</f>
        <v>150000</v>
      </c>
      <c r="M111" s="1546">
        <f>SUM(H111:H112)</f>
        <v>60000</v>
      </c>
      <c r="N111" s="64"/>
      <c r="O111" s="7"/>
    </row>
    <row r="112" spans="1:25" ht="45" customHeight="1" x14ac:dyDescent="0.25">
      <c r="A112" s="1613"/>
      <c r="B112" s="1615"/>
      <c r="C112" s="1582"/>
      <c r="D112" s="1592"/>
      <c r="E112" s="550" t="s">
        <v>20</v>
      </c>
      <c r="F112" s="550" t="s">
        <v>85</v>
      </c>
      <c r="G112" s="553">
        <v>90000</v>
      </c>
      <c r="H112" s="553"/>
      <c r="I112" s="1661"/>
      <c r="J112" s="1590"/>
      <c r="K112" s="544"/>
      <c r="L112" s="1547"/>
      <c r="M112" s="1547"/>
      <c r="N112" s="64"/>
      <c r="O112" s="7"/>
    </row>
    <row r="113" spans="1:22" s="233" customFormat="1" ht="45" customHeight="1" x14ac:dyDescent="0.25">
      <c r="A113" s="306">
        <v>53</v>
      </c>
      <c r="B113" s="743" t="s">
        <v>443</v>
      </c>
      <c r="C113" s="309" t="s">
        <v>638</v>
      </c>
      <c r="D113" s="310" t="s">
        <v>19</v>
      </c>
      <c r="E113" s="310" t="s">
        <v>19</v>
      </c>
      <c r="F113" s="310" t="s">
        <v>50</v>
      </c>
      <c r="G113" s="97">
        <v>41400</v>
      </c>
      <c r="H113" s="97">
        <v>41400</v>
      </c>
      <c r="I113" s="98" t="s">
        <v>153</v>
      </c>
      <c r="J113" s="316">
        <v>43328</v>
      </c>
      <c r="K113" s="310" t="s">
        <v>174</v>
      </c>
      <c r="L113" s="315">
        <f>SUM(G113)</f>
        <v>41400</v>
      </c>
      <c r="M113" s="315">
        <f>SUM(H113)</f>
        <v>41400</v>
      </c>
      <c r="N113" s="99"/>
      <c r="O113" s="319"/>
      <c r="P113" s="118"/>
      <c r="Q113" s="118"/>
      <c r="R113" s="118"/>
      <c r="S113" s="118"/>
      <c r="T113" s="118"/>
      <c r="U113" s="118"/>
      <c r="V113" s="118"/>
    </row>
    <row r="114" spans="1:22" s="118" customFormat="1" ht="45" customHeight="1" x14ac:dyDescent="0.25">
      <c r="A114" s="1654">
        <v>54</v>
      </c>
      <c r="B114" s="1629" t="s">
        <v>444</v>
      </c>
      <c r="C114" s="1595" t="s">
        <v>638</v>
      </c>
      <c r="D114" s="1663" t="s">
        <v>12</v>
      </c>
      <c r="E114" s="1116" t="s">
        <v>12</v>
      </c>
      <c r="F114" s="1116" t="s">
        <v>28</v>
      </c>
      <c r="G114" s="1430">
        <v>40000</v>
      </c>
      <c r="H114" s="1430">
        <v>23200</v>
      </c>
      <c r="I114" s="1664" t="s">
        <v>154</v>
      </c>
      <c r="J114" s="1606">
        <v>43756</v>
      </c>
      <c r="K114" s="1116" t="s">
        <v>735</v>
      </c>
      <c r="L114" s="1642">
        <f>SUM(G114:G115)</f>
        <v>110000</v>
      </c>
      <c r="M114" s="1642">
        <f>SUM(H114:H115)</f>
        <v>76600</v>
      </c>
      <c r="N114" s="99"/>
      <c r="O114" s="1570"/>
    </row>
    <row r="115" spans="1:22" s="118" customFormat="1" ht="45" customHeight="1" x14ac:dyDescent="0.25">
      <c r="A115" s="1654"/>
      <c r="B115" s="1629"/>
      <c r="C115" s="1595"/>
      <c r="D115" s="1663"/>
      <c r="E115" s="1116" t="s">
        <v>12</v>
      </c>
      <c r="F115" s="1116" t="s">
        <v>81</v>
      </c>
      <c r="G115" s="1430">
        <v>70000</v>
      </c>
      <c r="H115" s="1430">
        <v>53400</v>
      </c>
      <c r="I115" s="1664"/>
      <c r="J115" s="1606"/>
      <c r="K115" s="1116" t="s">
        <v>735</v>
      </c>
      <c r="L115" s="1642"/>
      <c r="M115" s="1642"/>
      <c r="N115" s="99"/>
      <c r="O115" s="1570"/>
    </row>
    <row r="116" spans="1:22" ht="45" customHeight="1" x14ac:dyDescent="0.25">
      <c r="A116" s="1314">
        <v>55</v>
      </c>
      <c r="B116" s="1312" t="s">
        <v>445</v>
      </c>
      <c r="C116" s="1320" t="s">
        <v>638</v>
      </c>
      <c r="D116" s="1330" t="s">
        <v>12</v>
      </c>
      <c r="E116" s="1331" t="s">
        <v>12</v>
      </c>
      <c r="F116" s="1331" t="s">
        <v>24</v>
      </c>
      <c r="G116" s="1332">
        <v>41750</v>
      </c>
      <c r="H116" s="1332">
        <v>41750</v>
      </c>
      <c r="I116" s="1329" t="s">
        <v>155</v>
      </c>
      <c r="J116" s="1317">
        <v>43293</v>
      </c>
      <c r="K116" s="91" t="s">
        <v>176</v>
      </c>
      <c r="L116" s="1321">
        <f>SUM(G116:G116)</f>
        <v>41750</v>
      </c>
      <c r="M116" s="1321">
        <f>SUM(H116:H116)</f>
        <v>41750</v>
      </c>
      <c r="N116" s="64"/>
      <c r="O116" s="7"/>
    </row>
    <row r="117" spans="1:22" ht="45" customHeight="1" x14ac:dyDescent="0.25">
      <c r="A117" s="659">
        <v>56</v>
      </c>
      <c r="B117" s="743" t="s">
        <v>446</v>
      </c>
      <c r="C117" s="660" t="s">
        <v>638</v>
      </c>
      <c r="D117" s="657" t="s">
        <v>12</v>
      </c>
      <c r="E117" s="657" t="s">
        <v>12</v>
      </c>
      <c r="F117" s="657" t="s">
        <v>28</v>
      </c>
      <c r="G117" s="658">
        <v>60000</v>
      </c>
      <c r="H117" s="658">
        <v>23850</v>
      </c>
      <c r="I117" s="656">
        <v>43599</v>
      </c>
      <c r="J117" s="656">
        <v>43781</v>
      </c>
      <c r="K117" s="933" t="s">
        <v>172</v>
      </c>
      <c r="L117" s="661">
        <f>SUM(G117)</f>
        <v>60000</v>
      </c>
      <c r="M117" s="661">
        <f>SUM(H117)</f>
        <v>23850</v>
      </c>
      <c r="N117" s="64"/>
      <c r="O117" s="7"/>
    </row>
    <row r="118" spans="1:22" ht="45" customHeight="1" x14ac:dyDescent="0.25">
      <c r="A118" s="41">
        <v>57</v>
      </c>
      <c r="B118" s="743" t="s">
        <v>447</v>
      </c>
      <c r="C118" s="165" t="s">
        <v>638</v>
      </c>
      <c r="D118" s="27" t="s">
        <v>53</v>
      </c>
      <c r="E118" s="27" t="s">
        <v>53</v>
      </c>
      <c r="F118" s="29" t="s">
        <v>54</v>
      </c>
      <c r="G118" s="3">
        <v>21000</v>
      </c>
      <c r="H118" s="3">
        <v>21000</v>
      </c>
      <c r="I118" s="31" t="s">
        <v>156</v>
      </c>
      <c r="J118" s="30">
        <v>43999</v>
      </c>
      <c r="K118" s="18" t="s">
        <v>176</v>
      </c>
      <c r="L118" s="77">
        <f>SUM(G118)</f>
        <v>21000</v>
      </c>
      <c r="M118" s="77">
        <f>SUM(H118)</f>
        <v>21000</v>
      </c>
      <c r="N118" s="64"/>
    </row>
    <row r="119" spans="1:22" ht="45" customHeight="1" x14ac:dyDescent="0.25">
      <c r="A119" s="1627">
        <v>58</v>
      </c>
      <c r="B119" s="1629" t="s">
        <v>451</v>
      </c>
      <c r="C119" s="1601" t="s">
        <v>638</v>
      </c>
      <c r="D119" s="1594" t="s">
        <v>16</v>
      </c>
      <c r="E119" s="1591" t="s">
        <v>16</v>
      </c>
      <c r="F119" s="330" t="s">
        <v>240</v>
      </c>
      <c r="G119" s="334">
        <v>31000</v>
      </c>
      <c r="H119" s="334">
        <v>31000</v>
      </c>
      <c r="I119" s="1648" t="s">
        <v>157</v>
      </c>
      <c r="J119" s="1604">
        <v>43612</v>
      </c>
      <c r="K119" s="337" t="s">
        <v>391</v>
      </c>
      <c r="L119" s="1569">
        <f>SUM(G119:G120)</f>
        <v>59500</v>
      </c>
      <c r="M119" s="1569">
        <f>SUM(H119:H120)</f>
        <v>59500</v>
      </c>
      <c r="N119" s="64"/>
    </row>
    <row r="120" spans="1:22" ht="45" customHeight="1" x14ac:dyDescent="0.25">
      <c r="A120" s="1627"/>
      <c r="B120" s="1629"/>
      <c r="C120" s="1601"/>
      <c r="D120" s="1594"/>
      <c r="E120" s="1600"/>
      <c r="F120" s="330" t="s">
        <v>55</v>
      </c>
      <c r="G120" s="334">
        <v>28500</v>
      </c>
      <c r="H120" s="334">
        <v>28500</v>
      </c>
      <c r="I120" s="1648"/>
      <c r="J120" s="1604"/>
      <c r="K120" s="337" t="s">
        <v>391</v>
      </c>
      <c r="L120" s="1598"/>
      <c r="M120" s="1598"/>
      <c r="N120" s="65"/>
    </row>
    <row r="121" spans="1:22" s="118" customFormat="1" ht="45" customHeight="1" x14ac:dyDescent="0.25">
      <c r="A121" s="368">
        <v>59</v>
      </c>
      <c r="B121" s="743" t="s">
        <v>448</v>
      </c>
      <c r="C121" s="365" t="s">
        <v>638</v>
      </c>
      <c r="D121" s="366" t="s">
        <v>26</v>
      </c>
      <c r="E121" s="366" t="s">
        <v>26</v>
      </c>
      <c r="F121" s="365" t="s">
        <v>61</v>
      </c>
      <c r="G121" s="97">
        <v>52750</v>
      </c>
      <c r="H121" s="97">
        <v>52750</v>
      </c>
      <c r="I121" s="98" t="s">
        <v>158</v>
      </c>
      <c r="J121" s="367">
        <v>43364</v>
      </c>
      <c r="K121" s="933" t="s">
        <v>171</v>
      </c>
      <c r="L121" s="364">
        <f>SUM(G121)</f>
        <v>52750</v>
      </c>
      <c r="M121" s="364">
        <f>SUM(H121)</f>
        <v>52750</v>
      </c>
      <c r="N121" s="99"/>
    </row>
    <row r="122" spans="1:22" ht="45" customHeight="1" x14ac:dyDescent="0.25">
      <c r="A122" s="745">
        <v>60</v>
      </c>
      <c r="B122" s="755" t="s">
        <v>449</v>
      </c>
      <c r="C122" s="744" t="s">
        <v>638</v>
      </c>
      <c r="D122" s="737" t="s">
        <v>51</v>
      </c>
      <c r="E122" s="737" t="s">
        <v>51</v>
      </c>
      <c r="F122" s="744" t="s">
        <v>62</v>
      </c>
      <c r="G122" s="3">
        <v>43000</v>
      </c>
      <c r="H122" s="3">
        <v>43000</v>
      </c>
      <c r="I122" s="739" t="s">
        <v>159</v>
      </c>
      <c r="J122" s="740">
        <v>43635</v>
      </c>
      <c r="K122" s="18" t="s">
        <v>176</v>
      </c>
      <c r="L122" s="746">
        <f>SUM(G122)</f>
        <v>43000</v>
      </c>
      <c r="M122" s="746">
        <f>SUM(H122)</f>
        <v>43000</v>
      </c>
      <c r="N122" s="64"/>
    </row>
    <row r="123" spans="1:22" ht="45" customHeight="1" x14ac:dyDescent="0.25">
      <c r="A123" s="1612">
        <v>61</v>
      </c>
      <c r="B123" s="1614" t="s">
        <v>450</v>
      </c>
      <c r="C123" s="1632" t="s">
        <v>638</v>
      </c>
      <c r="D123" s="1585" t="s">
        <v>52</v>
      </c>
      <c r="E123" s="941" t="s">
        <v>52</v>
      </c>
      <c r="F123" s="942" t="s">
        <v>7</v>
      </c>
      <c r="G123" s="938">
        <v>64000</v>
      </c>
      <c r="H123" s="938">
        <v>43495</v>
      </c>
      <c r="I123" s="1649" t="s">
        <v>160</v>
      </c>
      <c r="J123" s="1587">
        <v>43655</v>
      </c>
      <c r="K123" s="937" t="s">
        <v>920</v>
      </c>
      <c r="L123" s="1567">
        <f>SUM(G123+G124+G125+G126)</f>
        <v>214000</v>
      </c>
      <c r="M123" s="1567">
        <f>SUM(H123+H124+H125+H126)</f>
        <v>133545</v>
      </c>
      <c r="N123" s="99"/>
      <c r="O123" s="118"/>
    </row>
    <row r="124" spans="1:22" ht="45" customHeight="1" x14ac:dyDescent="0.25">
      <c r="A124" s="1613"/>
      <c r="B124" s="1615"/>
      <c r="C124" s="1633"/>
      <c r="D124" s="1586"/>
      <c r="E124" s="941" t="s">
        <v>64</v>
      </c>
      <c r="F124" s="942" t="s">
        <v>707</v>
      </c>
      <c r="G124" s="938">
        <v>50000</v>
      </c>
      <c r="H124" s="938">
        <v>46200</v>
      </c>
      <c r="I124" s="1650"/>
      <c r="J124" s="1588"/>
      <c r="K124" s="937" t="s">
        <v>920</v>
      </c>
      <c r="L124" s="1568"/>
      <c r="M124" s="1568"/>
      <c r="N124" s="99"/>
      <c r="O124" s="118"/>
    </row>
    <row r="125" spans="1:22" ht="45" customHeight="1" x14ac:dyDescent="0.25">
      <c r="A125" s="1631"/>
      <c r="B125" s="1634"/>
      <c r="C125" s="1662"/>
      <c r="D125" s="1643"/>
      <c r="E125" s="939" t="s">
        <v>38</v>
      </c>
      <c r="F125" s="940" t="s">
        <v>834</v>
      </c>
      <c r="G125" s="640">
        <v>50000</v>
      </c>
      <c r="H125" s="640">
        <v>43850</v>
      </c>
      <c r="I125" s="1651"/>
      <c r="J125" s="1652"/>
      <c r="K125" s="939" t="s">
        <v>920</v>
      </c>
      <c r="L125" s="1597"/>
      <c r="M125" s="1597"/>
      <c r="N125" s="99"/>
      <c r="O125" s="118"/>
    </row>
    <row r="126" spans="1:22" ht="45" customHeight="1" x14ac:dyDescent="0.25">
      <c r="A126" s="1613"/>
      <c r="B126" s="1615"/>
      <c r="C126" s="1633"/>
      <c r="D126" s="1586"/>
      <c r="E126" s="657" t="s">
        <v>51</v>
      </c>
      <c r="F126" s="660" t="s">
        <v>835</v>
      </c>
      <c r="G126" s="658">
        <v>50000</v>
      </c>
      <c r="H126" s="658"/>
      <c r="I126" s="1650"/>
      <c r="J126" s="1588"/>
      <c r="K126" s="657"/>
      <c r="L126" s="1568"/>
      <c r="M126" s="1568"/>
      <c r="N126" s="99"/>
      <c r="O126" s="118"/>
    </row>
    <row r="127" spans="1:22" ht="45" customHeight="1" x14ac:dyDescent="0.25">
      <c r="A127" s="1612">
        <v>62</v>
      </c>
      <c r="B127" s="1614" t="s">
        <v>452</v>
      </c>
      <c r="C127" s="1581" t="s">
        <v>638</v>
      </c>
      <c r="D127" s="1591" t="s">
        <v>52</v>
      </c>
      <c r="E127" s="27" t="s">
        <v>248</v>
      </c>
      <c r="F127" s="29" t="s">
        <v>285</v>
      </c>
      <c r="G127" s="3">
        <v>70000</v>
      </c>
      <c r="H127" s="3">
        <v>57850</v>
      </c>
      <c r="I127" s="1607" t="s">
        <v>161</v>
      </c>
      <c r="J127" s="1577">
        <v>43293</v>
      </c>
      <c r="K127" s="943" t="s">
        <v>814</v>
      </c>
      <c r="L127" s="1546">
        <f>SUM(G127:G131)</f>
        <v>282800</v>
      </c>
      <c r="M127" s="1546">
        <f>SUM(H127:H131)</f>
        <v>225650</v>
      </c>
      <c r="N127" s="64"/>
    </row>
    <row r="128" spans="1:22" ht="45" customHeight="1" x14ac:dyDescent="0.25">
      <c r="A128" s="1631"/>
      <c r="B128" s="1634"/>
      <c r="C128" s="1589"/>
      <c r="D128" s="1600"/>
      <c r="E128" s="27" t="s">
        <v>52</v>
      </c>
      <c r="F128" s="29" t="s">
        <v>310</v>
      </c>
      <c r="G128" s="3">
        <v>110000</v>
      </c>
      <c r="H128" s="3">
        <v>87100</v>
      </c>
      <c r="I128" s="1608"/>
      <c r="J128" s="1578"/>
      <c r="K128" s="937" t="s">
        <v>316</v>
      </c>
      <c r="L128" s="1548"/>
      <c r="M128" s="1548"/>
      <c r="N128" s="65"/>
    </row>
    <row r="129" spans="1:15" ht="45" customHeight="1" x14ac:dyDescent="0.25">
      <c r="A129" s="1631"/>
      <c r="B129" s="1634"/>
      <c r="C129" s="1589"/>
      <c r="D129" s="1600"/>
      <c r="E129" s="27" t="s">
        <v>52</v>
      </c>
      <c r="F129" s="29" t="s">
        <v>309</v>
      </c>
      <c r="G129" s="3">
        <v>32800</v>
      </c>
      <c r="H129" s="3">
        <v>32800</v>
      </c>
      <c r="I129" s="1608"/>
      <c r="J129" s="1578"/>
      <c r="K129" s="943" t="s">
        <v>814</v>
      </c>
      <c r="L129" s="1548"/>
      <c r="M129" s="1548"/>
      <c r="N129" s="65"/>
    </row>
    <row r="130" spans="1:15" ht="45" customHeight="1" x14ac:dyDescent="0.25">
      <c r="A130" s="1631"/>
      <c r="B130" s="1634"/>
      <c r="C130" s="1589"/>
      <c r="D130" s="1600"/>
      <c r="E130" s="419" t="s">
        <v>248</v>
      </c>
      <c r="F130" s="421" t="s">
        <v>349</v>
      </c>
      <c r="G130" s="422">
        <v>50000</v>
      </c>
      <c r="H130" s="422">
        <v>47900</v>
      </c>
      <c r="I130" s="1608"/>
      <c r="J130" s="1578"/>
      <c r="K130" s="943" t="s">
        <v>814</v>
      </c>
      <c r="L130" s="1548"/>
      <c r="M130" s="1548"/>
      <c r="N130" s="65"/>
    </row>
    <row r="131" spans="1:15" s="731" customFormat="1" ht="45" customHeight="1" x14ac:dyDescent="0.25">
      <c r="A131" s="1631"/>
      <c r="B131" s="1634"/>
      <c r="C131" s="1589"/>
      <c r="D131" s="1600"/>
      <c r="E131" s="1114" t="s">
        <v>27</v>
      </c>
      <c r="F131" s="1115" t="s">
        <v>67</v>
      </c>
      <c r="G131" s="1117">
        <v>20000</v>
      </c>
      <c r="H131" s="1117"/>
      <c r="I131" s="1608"/>
      <c r="J131" s="1578"/>
      <c r="K131" s="1114"/>
      <c r="L131" s="1548"/>
      <c r="M131" s="1548"/>
      <c r="N131" s="65"/>
    </row>
    <row r="132" spans="1:15" s="118" customFormat="1" ht="45" customHeight="1" x14ac:dyDescent="0.25">
      <c r="A132" s="1184">
        <v>63</v>
      </c>
      <c r="B132" s="1179" t="s">
        <v>453</v>
      </c>
      <c r="C132" s="1187" t="s">
        <v>638</v>
      </c>
      <c r="D132" s="1116" t="s">
        <v>27</v>
      </c>
      <c r="E132" s="1116" t="s">
        <v>27</v>
      </c>
      <c r="F132" s="1187" t="s">
        <v>67</v>
      </c>
      <c r="G132" s="1186">
        <v>70000</v>
      </c>
      <c r="H132" s="1186">
        <v>53000</v>
      </c>
      <c r="I132" s="612" t="s">
        <v>162</v>
      </c>
      <c r="J132" s="1099">
        <v>44014</v>
      </c>
      <c r="K132" s="1116" t="s">
        <v>878</v>
      </c>
      <c r="L132" s="1183">
        <f>SUM(G132)</f>
        <v>70000</v>
      </c>
      <c r="M132" s="1183">
        <f>SUM(H132)</f>
        <v>53000</v>
      </c>
      <c r="N132" s="99"/>
      <c r="O132" s="1182"/>
    </row>
    <row r="133" spans="1:15" s="118" customFormat="1" ht="45" customHeight="1" x14ac:dyDescent="0.25">
      <c r="A133" s="526">
        <v>64</v>
      </c>
      <c r="B133" s="743" t="s">
        <v>454</v>
      </c>
      <c r="C133" s="533" t="s">
        <v>638</v>
      </c>
      <c r="D133" s="531" t="s">
        <v>52</v>
      </c>
      <c r="E133" s="531" t="s">
        <v>52</v>
      </c>
      <c r="F133" s="533" t="s">
        <v>66</v>
      </c>
      <c r="G133" s="532">
        <v>28130</v>
      </c>
      <c r="H133" s="532">
        <v>28130</v>
      </c>
      <c r="I133" s="535" t="s">
        <v>163</v>
      </c>
      <c r="J133" s="534">
        <v>43651</v>
      </c>
      <c r="K133" s="531" t="s">
        <v>176</v>
      </c>
      <c r="L133" s="530">
        <f>SUM(G133)</f>
        <v>28130</v>
      </c>
      <c r="M133" s="530">
        <f>SUM(H133)</f>
        <v>28130</v>
      </c>
      <c r="N133" s="99"/>
    </row>
    <row r="134" spans="1:15" ht="45" customHeight="1" x14ac:dyDescent="0.25">
      <c r="A134" s="1627">
        <v>65</v>
      </c>
      <c r="B134" s="1629" t="s">
        <v>455</v>
      </c>
      <c r="C134" s="1601" t="s">
        <v>638</v>
      </c>
      <c r="D134" s="1594" t="s">
        <v>71</v>
      </c>
      <c r="E134" s="143" t="s">
        <v>63</v>
      </c>
      <c r="F134" s="145" t="s">
        <v>307</v>
      </c>
      <c r="G134" s="144">
        <v>33200</v>
      </c>
      <c r="H134" s="144">
        <v>33200</v>
      </c>
      <c r="I134" s="1648" t="s">
        <v>164</v>
      </c>
      <c r="J134" s="1604">
        <v>43368</v>
      </c>
      <c r="K134" s="944" t="s">
        <v>709</v>
      </c>
      <c r="L134" s="1569">
        <f>SUM(G134:G136)</f>
        <v>140700</v>
      </c>
      <c r="M134" s="1569">
        <f>SUM(H134:H136)</f>
        <v>140700</v>
      </c>
      <c r="N134" s="64"/>
    </row>
    <row r="135" spans="1:15" ht="45" customHeight="1" x14ac:dyDescent="0.25">
      <c r="A135" s="1627"/>
      <c r="B135" s="1629"/>
      <c r="C135" s="1601"/>
      <c r="D135" s="1594"/>
      <c r="E135" s="1594" t="s">
        <v>71</v>
      </c>
      <c r="F135" s="29" t="s">
        <v>352</v>
      </c>
      <c r="G135" s="3">
        <v>45800</v>
      </c>
      <c r="H135" s="3">
        <v>45800</v>
      </c>
      <c r="I135" s="1648"/>
      <c r="J135" s="1604"/>
      <c r="K135" s="944" t="s">
        <v>709</v>
      </c>
      <c r="L135" s="1598"/>
      <c r="M135" s="1598"/>
      <c r="N135" s="65"/>
    </row>
    <row r="136" spans="1:15" ht="45" customHeight="1" x14ac:dyDescent="0.25">
      <c r="A136" s="1627"/>
      <c r="B136" s="1629"/>
      <c r="C136" s="1601"/>
      <c r="D136" s="1594"/>
      <c r="E136" s="1594"/>
      <c r="F136" s="29" t="s">
        <v>72</v>
      </c>
      <c r="G136" s="3">
        <v>61700</v>
      </c>
      <c r="H136" s="3">
        <v>61700</v>
      </c>
      <c r="I136" s="1648"/>
      <c r="J136" s="1604"/>
      <c r="K136" s="944" t="s">
        <v>709</v>
      </c>
      <c r="L136" s="1598"/>
      <c r="M136" s="1598"/>
      <c r="N136" s="65"/>
    </row>
    <row r="137" spans="1:15" ht="45" customHeight="1" x14ac:dyDescent="0.25">
      <c r="A137" s="608">
        <v>66</v>
      </c>
      <c r="B137" s="743" t="s">
        <v>456</v>
      </c>
      <c r="C137" s="609" t="s">
        <v>638</v>
      </c>
      <c r="D137" s="607" t="s">
        <v>73</v>
      </c>
      <c r="E137" s="607" t="s">
        <v>73</v>
      </c>
      <c r="F137" s="609" t="s">
        <v>74</v>
      </c>
      <c r="G137" s="610">
        <v>34700</v>
      </c>
      <c r="H137" s="610">
        <v>34700</v>
      </c>
      <c r="I137" s="612" t="s">
        <v>165</v>
      </c>
      <c r="J137" s="614">
        <v>43717</v>
      </c>
      <c r="K137" s="607" t="s">
        <v>739</v>
      </c>
      <c r="L137" s="604">
        <f t="shared" ref="L137:M139" si="5">SUM(G137)</f>
        <v>34700</v>
      </c>
      <c r="M137" s="604">
        <f t="shared" si="5"/>
        <v>34700</v>
      </c>
      <c r="N137" s="99"/>
      <c r="O137" s="118"/>
    </row>
    <row r="138" spans="1:15" ht="45" customHeight="1" x14ac:dyDescent="0.25">
      <c r="A138" s="41">
        <v>67</v>
      </c>
      <c r="B138" s="743" t="s">
        <v>457</v>
      </c>
      <c r="C138" s="165" t="s">
        <v>638</v>
      </c>
      <c r="D138" s="27" t="s">
        <v>0</v>
      </c>
      <c r="E138" s="27" t="s">
        <v>0</v>
      </c>
      <c r="F138" s="29" t="s">
        <v>14</v>
      </c>
      <c r="G138" s="3">
        <v>48690</v>
      </c>
      <c r="H138" s="3">
        <v>40290</v>
      </c>
      <c r="I138" s="31" t="s">
        <v>166</v>
      </c>
      <c r="J138" s="30">
        <v>43255</v>
      </c>
      <c r="K138" s="933" t="s">
        <v>379</v>
      </c>
      <c r="L138" s="77">
        <f t="shared" si="5"/>
        <v>48690</v>
      </c>
      <c r="M138" s="77">
        <f t="shared" si="5"/>
        <v>40290</v>
      </c>
      <c r="N138" s="64"/>
    </row>
    <row r="139" spans="1:15" s="118" customFormat="1" ht="45" customHeight="1" x14ac:dyDescent="0.25">
      <c r="A139" s="1535">
        <v>68</v>
      </c>
      <c r="B139" s="1508" t="s">
        <v>459</v>
      </c>
      <c r="C139" s="1537" t="s">
        <v>638</v>
      </c>
      <c r="D139" s="1536" t="s">
        <v>25</v>
      </c>
      <c r="E139" s="1536" t="s">
        <v>25</v>
      </c>
      <c r="F139" s="1537" t="s">
        <v>183</v>
      </c>
      <c r="G139" s="1530">
        <v>50000</v>
      </c>
      <c r="H139" s="1530">
        <v>49350</v>
      </c>
      <c r="I139" s="1539" t="s">
        <v>167</v>
      </c>
      <c r="J139" s="1515">
        <v>43693</v>
      </c>
      <c r="K139" s="1536" t="s">
        <v>379</v>
      </c>
      <c r="L139" s="1529">
        <f t="shared" si="5"/>
        <v>50000</v>
      </c>
      <c r="M139" s="1529">
        <f t="shared" si="5"/>
        <v>49350</v>
      </c>
      <c r="N139" s="99"/>
    </row>
    <row r="140" spans="1:15" ht="45" customHeight="1" x14ac:dyDescent="0.25">
      <c r="A140" s="1627">
        <v>69</v>
      </c>
      <c r="B140" s="1629" t="s">
        <v>458</v>
      </c>
      <c r="C140" s="1601" t="s">
        <v>638</v>
      </c>
      <c r="D140" s="1594" t="s">
        <v>13</v>
      </c>
      <c r="E140" s="27" t="s">
        <v>13</v>
      </c>
      <c r="F140" s="29" t="s">
        <v>300</v>
      </c>
      <c r="G140" s="3">
        <v>34150</v>
      </c>
      <c r="H140" s="3">
        <v>34150</v>
      </c>
      <c r="I140" s="1594" t="s">
        <v>185</v>
      </c>
      <c r="J140" s="1604">
        <v>43634</v>
      </c>
      <c r="K140" s="943" t="s">
        <v>735</v>
      </c>
      <c r="L140" s="1569">
        <f>SUM(G140:G143)</f>
        <v>255150</v>
      </c>
      <c r="M140" s="1569">
        <f>SUM(H140:H143)</f>
        <v>215150</v>
      </c>
      <c r="N140" s="64"/>
    </row>
    <row r="141" spans="1:15" ht="45" customHeight="1" x14ac:dyDescent="0.25">
      <c r="A141" s="1627"/>
      <c r="B141" s="1629"/>
      <c r="C141" s="1601"/>
      <c r="D141" s="1594"/>
      <c r="E141" s="203" t="s">
        <v>681</v>
      </c>
      <c r="F141" s="206" t="s">
        <v>28</v>
      </c>
      <c r="G141" s="204">
        <v>40000</v>
      </c>
      <c r="H141" s="204"/>
      <c r="I141" s="1594"/>
      <c r="J141" s="1604"/>
      <c r="K141" s="207"/>
      <c r="L141" s="1569"/>
      <c r="M141" s="1569"/>
      <c r="N141" s="64"/>
    </row>
    <row r="142" spans="1:15" ht="45" customHeight="1" x14ac:dyDescent="0.25">
      <c r="A142" s="1627"/>
      <c r="B142" s="1629"/>
      <c r="C142" s="1601"/>
      <c r="D142" s="1594"/>
      <c r="E142" s="74" t="s">
        <v>12</v>
      </c>
      <c r="F142" s="75" t="s">
        <v>33</v>
      </c>
      <c r="G142" s="76">
        <v>51000</v>
      </c>
      <c r="H142" s="76">
        <v>51000</v>
      </c>
      <c r="I142" s="1594"/>
      <c r="J142" s="1604"/>
      <c r="K142" s="943" t="s">
        <v>735</v>
      </c>
      <c r="L142" s="1569"/>
      <c r="M142" s="1569"/>
      <c r="N142" s="64"/>
    </row>
    <row r="143" spans="1:15" ht="45" customHeight="1" x14ac:dyDescent="0.25">
      <c r="A143" s="1627"/>
      <c r="B143" s="1629"/>
      <c r="C143" s="1601"/>
      <c r="D143" s="1594"/>
      <c r="E143" s="27" t="s">
        <v>13</v>
      </c>
      <c r="F143" s="29" t="s">
        <v>89</v>
      </c>
      <c r="G143" s="3">
        <v>130000</v>
      </c>
      <c r="H143" s="3">
        <v>130000</v>
      </c>
      <c r="I143" s="1594"/>
      <c r="J143" s="1604"/>
      <c r="K143" s="943" t="s">
        <v>735</v>
      </c>
      <c r="L143" s="1598"/>
      <c r="M143" s="1598"/>
      <c r="N143" s="65"/>
    </row>
    <row r="144" spans="1:15" ht="45" customHeight="1" x14ac:dyDescent="0.25">
      <c r="A144" s="41">
        <v>70</v>
      </c>
      <c r="B144" s="743" t="s">
        <v>460</v>
      </c>
      <c r="C144" s="165" t="s">
        <v>638</v>
      </c>
      <c r="D144" s="27" t="s">
        <v>90</v>
      </c>
      <c r="E144" s="27" t="s">
        <v>90</v>
      </c>
      <c r="F144" s="29" t="s">
        <v>91</v>
      </c>
      <c r="G144" s="3">
        <v>27000</v>
      </c>
      <c r="H144" s="3">
        <v>27000</v>
      </c>
      <c r="I144" s="27" t="s">
        <v>186</v>
      </c>
      <c r="J144" s="30">
        <v>44048</v>
      </c>
      <c r="K144" s="18" t="s">
        <v>176</v>
      </c>
      <c r="L144" s="77">
        <f>SUM(G144)</f>
        <v>27000</v>
      </c>
      <c r="M144" s="77">
        <f>SUM(H144)</f>
        <v>27000</v>
      </c>
      <c r="N144" s="64"/>
    </row>
    <row r="145" spans="1:15" ht="45" customHeight="1" x14ac:dyDescent="0.25">
      <c r="A145" s="1612">
        <v>71</v>
      </c>
      <c r="B145" s="1614" t="s">
        <v>461</v>
      </c>
      <c r="C145" s="1581" t="s">
        <v>638</v>
      </c>
      <c r="D145" s="1591" t="s">
        <v>27</v>
      </c>
      <c r="E145" s="27" t="s">
        <v>27</v>
      </c>
      <c r="F145" s="29" t="s">
        <v>244</v>
      </c>
      <c r="G145" s="3">
        <v>80000</v>
      </c>
      <c r="H145" s="3">
        <v>43000</v>
      </c>
      <c r="I145" s="1591" t="s">
        <v>187</v>
      </c>
      <c r="J145" s="1577">
        <v>43650</v>
      </c>
      <c r="K145" s="18" t="s">
        <v>176</v>
      </c>
      <c r="L145" s="1546">
        <f>SUM(G145+G146+G147)</f>
        <v>150000</v>
      </c>
      <c r="M145" s="1546">
        <f>SUM(H145+H146+H147)</f>
        <v>43000</v>
      </c>
      <c r="N145" s="64"/>
    </row>
    <row r="146" spans="1:15" ht="45" customHeight="1" x14ac:dyDescent="0.25">
      <c r="A146" s="1631"/>
      <c r="B146" s="1634"/>
      <c r="C146" s="1589"/>
      <c r="D146" s="1600"/>
      <c r="E146" s="649" t="s">
        <v>27</v>
      </c>
      <c r="F146" s="648" t="s">
        <v>306</v>
      </c>
      <c r="G146" s="654">
        <v>30000</v>
      </c>
      <c r="H146" s="654"/>
      <c r="I146" s="1600"/>
      <c r="J146" s="1578"/>
      <c r="K146" s="655"/>
      <c r="L146" s="1548"/>
      <c r="M146" s="1548"/>
      <c r="N146" s="64"/>
    </row>
    <row r="147" spans="1:15" ht="45" customHeight="1" x14ac:dyDescent="0.25">
      <c r="A147" s="1631"/>
      <c r="B147" s="1634"/>
      <c r="C147" s="1589"/>
      <c r="D147" s="1600"/>
      <c r="E147" s="594" t="s">
        <v>27</v>
      </c>
      <c r="F147" s="596" t="s">
        <v>850</v>
      </c>
      <c r="G147" s="597">
        <v>40000</v>
      </c>
      <c r="H147" s="597"/>
      <c r="I147" s="1600"/>
      <c r="J147" s="1578"/>
      <c r="K147" s="593"/>
      <c r="L147" s="1548"/>
      <c r="M147" s="1548"/>
      <c r="N147" s="64"/>
    </row>
    <row r="148" spans="1:15" ht="45" customHeight="1" x14ac:dyDescent="0.25">
      <c r="A148" s="41">
        <v>72</v>
      </c>
      <c r="B148" s="743" t="s">
        <v>462</v>
      </c>
      <c r="C148" s="165" t="s">
        <v>638</v>
      </c>
      <c r="D148" s="27" t="s">
        <v>12</v>
      </c>
      <c r="E148" s="27" t="s">
        <v>12</v>
      </c>
      <c r="F148" s="29" t="s">
        <v>88</v>
      </c>
      <c r="G148" s="3">
        <v>42000</v>
      </c>
      <c r="H148" s="3">
        <v>42000</v>
      </c>
      <c r="I148" s="27" t="s">
        <v>188</v>
      </c>
      <c r="J148" s="30">
        <v>44362</v>
      </c>
      <c r="K148" s="933" t="s">
        <v>172</v>
      </c>
      <c r="L148" s="77">
        <f>SUM(G148)</f>
        <v>42000</v>
      </c>
      <c r="M148" s="77">
        <f>SUM(H148)</f>
        <v>42000</v>
      </c>
      <c r="N148" s="64"/>
    </row>
    <row r="149" spans="1:15" ht="45" customHeight="1" x14ac:dyDescent="0.25">
      <c r="A149" s="1612">
        <v>73</v>
      </c>
      <c r="B149" s="1614" t="s">
        <v>463</v>
      </c>
      <c r="C149" s="1581" t="s">
        <v>638</v>
      </c>
      <c r="D149" s="1591" t="s">
        <v>25</v>
      </c>
      <c r="E149" s="27" t="s">
        <v>71</v>
      </c>
      <c r="F149" s="29" t="s">
        <v>72</v>
      </c>
      <c r="G149" s="3">
        <v>21200</v>
      </c>
      <c r="H149" s="3">
        <v>21200</v>
      </c>
      <c r="I149" s="1591" t="s">
        <v>186</v>
      </c>
      <c r="J149" s="1577">
        <v>43663</v>
      </c>
      <c r="K149" s="18" t="s">
        <v>176</v>
      </c>
      <c r="L149" s="1546">
        <f>SUM(G149:G151)</f>
        <v>80900</v>
      </c>
      <c r="M149" s="1546">
        <f>SUM(H149:H151)</f>
        <v>80900</v>
      </c>
      <c r="N149" s="64"/>
    </row>
    <row r="150" spans="1:15" ht="45" customHeight="1" x14ac:dyDescent="0.25">
      <c r="A150" s="1631"/>
      <c r="B150" s="1634"/>
      <c r="C150" s="1589"/>
      <c r="D150" s="1600"/>
      <c r="E150" s="778" t="s">
        <v>289</v>
      </c>
      <c r="F150" s="779" t="s">
        <v>290</v>
      </c>
      <c r="G150" s="784">
        <v>22600</v>
      </c>
      <c r="H150" s="784">
        <v>22600</v>
      </c>
      <c r="I150" s="1600"/>
      <c r="J150" s="1578"/>
      <c r="K150" s="18" t="s">
        <v>176</v>
      </c>
      <c r="L150" s="1548"/>
      <c r="M150" s="1548"/>
      <c r="N150" s="65"/>
      <c r="O150" s="704"/>
    </row>
    <row r="151" spans="1:15" ht="45" customHeight="1" x14ac:dyDescent="0.25">
      <c r="A151" s="1631"/>
      <c r="B151" s="1634"/>
      <c r="C151" s="1589"/>
      <c r="D151" s="1600"/>
      <c r="E151" s="778" t="s">
        <v>25</v>
      </c>
      <c r="F151" s="779" t="s">
        <v>346</v>
      </c>
      <c r="G151" s="784">
        <v>37100</v>
      </c>
      <c r="H151" s="784">
        <v>37100</v>
      </c>
      <c r="I151" s="1600"/>
      <c r="J151" s="1578"/>
      <c r="K151" s="18" t="s">
        <v>176</v>
      </c>
      <c r="L151" s="1548"/>
      <c r="M151" s="1548"/>
      <c r="N151" s="65"/>
      <c r="O151" s="709"/>
    </row>
    <row r="152" spans="1:15" ht="45" customHeight="1" x14ac:dyDescent="0.25">
      <c r="A152" s="1612">
        <v>74</v>
      </c>
      <c r="B152" s="1614" t="s">
        <v>464</v>
      </c>
      <c r="C152" s="1581" t="s">
        <v>638</v>
      </c>
      <c r="D152" s="1591" t="s">
        <v>18</v>
      </c>
      <c r="E152" s="27" t="s">
        <v>0</v>
      </c>
      <c r="F152" s="29" t="s">
        <v>202</v>
      </c>
      <c r="G152" s="3">
        <v>42550</v>
      </c>
      <c r="H152" s="3">
        <v>42550</v>
      </c>
      <c r="I152" s="1591" t="s">
        <v>198</v>
      </c>
      <c r="J152" s="1577">
        <v>43731</v>
      </c>
      <c r="K152" s="108" t="s">
        <v>176</v>
      </c>
      <c r="L152" s="1546">
        <f>SUM(G152:G155)</f>
        <v>157150</v>
      </c>
      <c r="M152" s="1546">
        <f>SUM(H152:H155)</f>
        <v>85650</v>
      </c>
      <c r="N152" s="64"/>
    </row>
    <row r="153" spans="1:15" ht="45" customHeight="1" x14ac:dyDescent="0.25">
      <c r="A153" s="1631"/>
      <c r="B153" s="1634"/>
      <c r="C153" s="1589"/>
      <c r="D153" s="1600"/>
      <c r="E153" s="238" t="s">
        <v>18</v>
      </c>
      <c r="F153" s="237" t="s">
        <v>65</v>
      </c>
      <c r="G153" s="239">
        <v>30000</v>
      </c>
      <c r="H153" s="239">
        <v>14700</v>
      </c>
      <c r="I153" s="1600"/>
      <c r="J153" s="1578"/>
      <c r="K153" s="240" t="s">
        <v>176</v>
      </c>
      <c r="L153" s="1548"/>
      <c r="M153" s="1548"/>
      <c r="N153" s="64"/>
    </row>
    <row r="154" spans="1:15" ht="45" customHeight="1" x14ac:dyDescent="0.25">
      <c r="A154" s="1631"/>
      <c r="B154" s="1634"/>
      <c r="C154" s="1589"/>
      <c r="D154" s="1600"/>
      <c r="E154" s="27" t="s">
        <v>18</v>
      </c>
      <c r="F154" s="29" t="s">
        <v>65</v>
      </c>
      <c r="G154" s="3">
        <v>54600</v>
      </c>
      <c r="H154" s="3">
        <v>28400</v>
      </c>
      <c r="I154" s="1600"/>
      <c r="J154" s="1578"/>
      <c r="K154" s="108" t="s">
        <v>176</v>
      </c>
      <c r="L154" s="1548"/>
      <c r="M154" s="1548"/>
      <c r="N154" s="65"/>
    </row>
    <row r="155" spans="1:15" ht="45" customHeight="1" x14ac:dyDescent="0.25">
      <c r="A155" s="1613"/>
      <c r="B155" s="1615"/>
      <c r="C155" s="1582"/>
      <c r="D155" s="1592"/>
      <c r="E155" s="550" t="s">
        <v>34</v>
      </c>
      <c r="F155" s="551" t="s">
        <v>211</v>
      </c>
      <c r="G155" s="553">
        <v>30000</v>
      </c>
      <c r="H155" s="553"/>
      <c r="I155" s="1592"/>
      <c r="J155" s="1590"/>
      <c r="K155" s="544"/>
      <c r="L155" s="1547"/>
      <c r="M155" s="1547"/>
      <c r="N155" s="65"/>
    </row>
    <row r="156" spans="1:15" ht="45" customHeight="1" x14ac:dyDescent="0.25">
      <c r="A156" s="41">
        <v>75</v>
      </c>
      <c r="B156" s="743" t="s">
        <v>465</v>
      </c>
      <c r="C156" s="165" t="s">
        <v>638</v>
      </c>
      <c r="D156" s="27" t="s">
        <v>71</v>
      </c>
      <c r="E156" s="27" t="s">
        <v>71</v>
      </c>
      <c r="F156" s="29" t="s">
        <v>23</v>
      </c>
      <c r="G156" s="3">
        <v>35200</v>
      </c>
      <c r="H156" s="3">
        <v>35200</v>
      </c>
      <c r="I156" s="27" t="s">
        <v>197</v>
      </c>
      <c r="J156" s="30">
        <v>43355</v>
      </c>
      <c r="K156" s="18" t="s">
        <v>709</v>
      </c>
      <c r="L156" s="77">
        <f t="shared" ref="L156:M158" si="6">SUM(G156)</f>
        <v>35200</v>
      </c>
      <c r="M156" s="77">
        <f t="shared" si="6"/>
        <v>35200</v>
      </c>
      <c r="N156" s="64"/>
    </row>
    <row r="157" spans="1:15" ht="45" customHeight="1" x14ac:dyDescent="0.25">
      <c r="A157" s="41">
        <v>76</v>
      </c>
      <c r="B157" s="743" t="s">
        <v>466</v>
      </c>
      <c r="C157" s="165" t="s">
        <v>638</v>
      </c>
      <c r="D157" s="27" t="s">
        <v>13</v>
      </c>
      <c r="E157" s="27" t="s">
        <v>13</v>
      </c>
      <c r="F157" s="29" t="s">
        <v>23</v>
      </c>
      <c r="G157" s="3">
        <v>30000</v>
      </c>
      <c r="H157" s="3">
        <v>30000</v>
      </c>
      <c r="I157" s="27" t="s">
        <v>196</v>
      </c>
      <c r="J157" s="30">
        <v>43648</v>
      </c>
      <c r="K157" s="18" t="s">
        <v>176</v>
      </c>
      <c r="L157" s="77">
        <f t="shared" si="6"/>
        <v>30000</v>
      </c>
      <c r="M157" s="77">
        <f t="shared" si="6"/>
        <v>30000</v>
      </c>
      <c r="N157" s="64"/>
    </row>
    <row r="158" spans="1:15" s="397" customFormat="1" ht="45" customHeight="1" x14ac:dyDescent="0.25">
      <c r="A158" s="785">
        <v>77</v>
      </c>
      <c r="B158" s="735" t="s">
        <v>467</v>
      </c>
      <c r="C158" s="779" t="s">
        <v>638</v>
      </c>
      <c r="D158" s="778" t="s">
        <v>0</v>
      </c>
      <c r="E158" s="778" t="s">
        <v>0</v>
      </c>
      <c r="F158" s="779" t="s">
        <v>14</v>
      </c>
      <c r="G158" s="784">
        <v>20750</v>
      </c>
      <c r="H158" s="784">
        <v>20750</v>
      </c>
      <c r="I158" s="778" t="s">
        <v>194</v>
      </c>
      <c r="J158" s="780">
        <v>43986</v>
      </c>
      <c r="K158" s="778" t="s">
        <v>176</v>
      </c>
      <c r="L158" s="395">
        <f t="shared" si="6"/>
        <v>20750</v>
      </c>
      <c r="M158" s="395">
        <f t="shared" si="6"/>
        <v>20750</v>
      </c>
      <c r="N158" s="396"/>
    </row>
    <row r="159" spans="1:15" ht="45" customHeight="1" x14ac:dyDescent="0.25">
      <c r="A159" s="1627">
        <v>78</v>
      </c>
      <c r="B159" s="1629" t="s">
        <v>468</v>
      </c>
      <c r="C159" s="1601" t="s">
        <v>638</v>
      </c>
      <c r="D159" s="1594" t="s">
        <v>13</v>
      </c>
      <c r="E159" s="1594" t="s">
        <v>13</v>
      </c>
      <c r="F159" s="29" t="s">
        <v>23</v>
      </c>
      <c r="G159" s="3">
        <v>22400</v>
      </c>
      <c r="H159" s="3">
        <v>22400</v>
      </c>
      <c r="I159" s="1594" t="s">
        <v>189</v>
      </c>
      <c r="J159" s="1604">
        <v>43423</v>
      </c>
      <c r="K159" s="943" t="s">
        <v>735</v>
      </c>
      <c r="L159" s="1569">
        <f>SUM(G159:G160)</f>
        <v>43700</v>
      </c>
      <c r="M159" s="1569">
        <f>SUM(H159:H160)</f>
        <v>43700</v>
      </c>
      <c r="N159" s="64"/>
    </row>
    <row r="160" spans="1:15" ht="42" customHeight="1" x14ac:dyDescent="0.25">
      <c r="A160" s="1627"/>
      <c r="B160" s="1629"/>
      <c r="C160" s="1601"/>
      <c r="D160" s="1594"/>
      <c r="E160" s="1594"/>
      <c r="F160" s="29" t="s">
        <v>89</v>
      </c>
      <c r="G160" s="3">
        <v>21300</v>
      </c>
      <c r="H160" s="3">
        <v>21300</v>
      </c>
      <c r="I160" s="1594"/>
      <c r="J160" s="1594"/>
      <c r="K160" s="943" t="s">
        <v>735</v>
      </c>
      <c r="L160" s="1598"/>
      <c r="M160" s="1598"/>
      <c r="N160" s="65"/>
    </row>
    <row r="161" spans="1:15" ht="58.15" customHeight="1" x14ac:dyDescent="0.25">
      <c r="A161" s="41">
        <v>79</v>
      </c>
      <c r="B161" s="743" t="s">
        <v>469</v>
      </c>
      <c r="C161" s="165" t="s">
        <v>638</v>
      </c>
      <c r="D161" s="27" t="s">
        <v>12</v>
      </c>
      <c r="E161" s="27" t="s">
        <v>12</v>
      </c>
      <c r="F161" s="29" t="s">
        <v>81</v>
      </c>
      <c r="G161" s="3">
        <v>38300</v>
      </c>
      <c r="H161" s="3">
        <v>38300</v>
      </c>
      <c r="I161" s="27" t="s">
        <v>195</v>
      </c>
      <c r="J161" s="30">
        <v>44060</v>
      </c>
      <c r="K161" s="18" t="s">
        <v>176</v>
      </c>
      <c r="L161" s="77">
        <f>SUM(G161)</f>
        <v>38300</v>
      </c>
      <c r="M161" s="77">
        <f>SUM(H161)</f>
        <v>38300</v>
      </c>
      <c r="N161" s="64"/>
    </row>
    <row r="162" spans="1:15" s="397" customFormat="1" ht="45" customHeight="1" x14ac:dyDescent="0.25">
      <c r="A162" s="1636">
        <v>80</v>
      </c>
      <c r="B162" s="1614" t="s">
        <v>470</v>
      </c>
      <c r="C162" s="1581" t="s">
        <v>638</v>
      </c>
      <c r="D162" s="1591" t="s">
        <v>52</v>
      </c>
      <c r="E162" s="571" t="s">
        <v>52</v>
      </c>
      <c r="F162" s="574" t="s">
        <v>180</v>
      </c>
      <c r="G162" s="576">
        <v>29450</v>
      </c>
      <c r="H162" s="576">
        <v>29450</v>
      </c>
      <c r="I162" s="1591" t="s">
        <v>229</v>
      </c>
      <c r="J162" s="1577">
        <v>44025</v>
      </c>
      <c r="K162" s="937" t="s">
        <v>316</v>
      </c>
      <c r="L162" s="1644">
        <f>SUM(G162+G163)</f>
        <v>59450</v>
      </c>
      <c r="M162" s="1644">
        <f>SUM(H162+H163)</f>
        <v>29450</v>
      </c>
      <c r="N162" s="396"/>
      <c r="O162" s="577"/>
    </row>
    <row r="163" spans="1:15" ht="45" customHeight="1" x14ac:dyDescent="0.25">
      <c r="A163" s="1638"/>
      <c r="B163" s="1615"/>
      <c r="C163" s="1582"/>
      <c r="D163" s="1592"/>
      <c r="E163" s="571" t="s">
        <v>20</v>
      </c>
      <c r="F163" s="574" t="s">
        <v>351</v>
      </c>
      <c r="G163" s="576">
        <v>30000</v>
      </c>
      <c r="H163" s="576"/>
      <c r="I163" s="1592"/>
      <c r="J163" s="1590"/>
      <c r="K163" s="571"/>
      <c r="L163" s="1645"/>
      <c r="M163" s="1645"/>
      <c r="N163" s="396"/>
      <c r="O163" s="577"/>
    </row>
    <row r="164" spans="1:15" s="397" customFormat="1" ht="45" customHeight="1" x14ac:dyDescent="0.25">
      <c r="A164" s="462">
        <v>81</v>
      </c>
      <c r="B164" s="743" t="s">
        <v>471</v>
      </c>
      <c r="C164" s="457" t="s">
        <v>638</v>
      </c>
      <c r="D164" s="458" t="s">
        <v>0</v>
      </c>
      <c r="E164" s="458" t="s">
        <v>0</v>
      </c>
      <c r="F164" s="457" t="s">
        <v>14</v>
      </c>
      <c r="G164" s="461">
        <v>40000</v>
      </c>
      <c r="H164" s="461">
        <v>40000</v>
      </c>
      <c r="I164" s="458" t="s">
        <v>193</v>
      </c>
      <c r="J164" s="459">
        <v>43759</v>
      </c>
      <c r="K164" s="933" t="s">
        <v>379</v>
      </c>
      <c r="L164" s="395">
        <f>SUM(G164)</f>
        <v>40000</v>
      </c>
      <c r="M164" s="395">
        <f>SUM(H164)</f>
        <v>40000</v>
      </c>
      <c r="N164" s="396"/>
    </row>
    <row r="165" spans="1:15" ht="45" customHeight="1" x14ac:dyDescent="0.25">
      <c r="A165" s="41">
        <v>82</v>
      </c>
      <c r="B165" s="743" t="s">
        <v>473</v>
      </c>
      <c r="C165" s="165" t="s">
        <v>638</v>
      </c>
      <c r="D165" s="27" t="s">
        <v>25</v>
      </c>
      <c r="E165" s="27" t="s">
        <v>25</v>
      </c>
      <c r="F165" s="29" t="s">
        <v>182</v>
      </c>
      <c r="G165" s="3">
        <v>118200</v>
      </c>
      <c r="H165" s="3">
        <v>78200</v>
      </c>
      <c r="I165" s="27" t="s">
        <v>207</v>
      </c>
      <c r="J165" s="30">
        <v>44089</v>
      </c>
      <c r="K165" s="933" t="s">
        <v>379</v>
      </c>
      <c r="L165" s="77">
        <f>SUM(G165)</f>
        <v>118200</v>
      </c>
      <c r="M165" s="77">
        <f>SUM(H165)</f>
        <v>78200</v>
      </c>
      <c r="N165" s="64"/>
    </row>
    <row r="166" spans="1:15" ht="45" customHeight="1" x14ac:dyDescent="0.25">
      <c r="A166" s="1612">
        <v>83</v>
      </c>
      <c r="B166" s="1614" t="s">
        <v>472</v>
      </c>
      <c r="C166" s="1581" t="s">
        <v>638</v>
      </c>
      <c r="D166" s="1591" t="s">
        <v>18</v>
      </c>
      <c r="E166" s="27" t="s">
        <v>18</v>
      </c>
      <c r="F166" s="29" t="s">
        <v>828</v>
      </c>
      <c r="G166" s="3">
        <v>40500</v>
      </c>
      <c r="H166" s="1308">
        <v>40500</v>
      </c>
      <c r="I166" s="1591" t="s">
        <v>206</v>
      </c>
      <c r="J166" s="1577">
        <v>43710</v>
      </c>
      <c r="K166" s="933" t="s">
        <v>171</v>
      </c>
      <c r="L166" s="1569">
        <f>SUM(G166:G170)</f>
        <v>139500</v>
      </c>
      <c r="M166" s="1569">
        <f>SUM(H166:H170)</f>
        <v>114500</v>
      </c>
      <c r="N166" s="64"/>
    </row>
    <row r="167" spans="1:15" ht="45" customHeight="1" x14ac:dyDescent="0.25">
      <c r="A167" s="1631"/>
      <c r="B167" s="1634"/>
      <c r="C167" s="1589"/>
      <c r="D167" s="1600"/>
      <c r="E167" s="1591" t="s">
        <v>34</v>
      </c>
      <c r="F167" s="29" t="s">
        <v>211</v>
      </c>
      <c r="G167" s="3">
        <v>35000</v>
      </c>
      <c r="H167" s="27">
        <v>35000</v>
      </c>
      <c r="I167" s="1600"/>
      <c r="J167" s="1578"/>
      <c r="K167" s="1406" t="s">
        <v>171</v>
      </c>
      <c r="L167" s="1569"/>
      <c r="M167" s="1569"/>
      <c r="N167" s="64"/>
    </row>
    <row r="168" spans="1:15" ht="55.5" customHeight="1" x14ac:dyDescent="0.25">
      <c r="A168" s="1631"/>
      <c r="B168" s="1634"/>
      <c r="C168" s="1589"/>
      <c r="D168" s="1600"/>
      <c r="E168" s="1592"/>
      <c r="F168" s="680" t="s">
        <v>210</v>
      </c>
      <c r="G168" s="676">
        <v>25000</v>
      </c>
      <c r="H168" s="681"/>
      <c r="I168" s="1600"/>
      <c r="J168" s="1578"/>
      <c r="K168" s="677"/>
      <c r="L168" s="1569"/>
      <c r="M168" s="1569"/>
      <c r="N168" s="64"/>
    </row>
    <row r="169" spans="1:15" ht="29.25" customHeight="1" x14ac:dyDescent="0.25">
      <c r="A169" s="1631"/>
      <c r="B169" s="1634"/>
      <c r="C169" s="1589"/>
      <c r="D169" s="1600"/>
      <c r="E169" s="1591" t="s">
        <v>18</v>
      </c>
      <c r="F169" s="1581" t="s">
        <v>65</v>
      </c>
      <c r="G169" s="1571">
        <v>39000</v>
      </c>
      <c r="H169" s="1571">
        <v>39000</v>
      </c>
      <c r="I169" s="1600"/>
      <c r="J169" s="1578"/>
      <c r="K169" s="1591" t="s">
        <v>171</v>
      </c>
      <c r="L169" s="1569"/>
      <c r="M169" s="1569"/>
      <c r="N169" s="64"/>
    </row>
    <row r="170" spans="1:15" ht="24.75" customHeight="1" x14ac:dyDescent="0.25">
      <c r="A170" s="1631"/>
      <c r="B170" s="1634"/>
      <c r="C170" s="1582"/>
      <c r="D170" s="1600"/>
      <c r="E170" s="1592"/>
      <c r="F170" s="1582"/>
      <c r="G170" s="1572"/>
      <c r="H170" s="1572"/>
      <c r="I170" s="1600"/>
      <c r="J170" s="1578"/>
      <c r="K170" s="1557"/>
      <c r="L170" s="1569"/>
      <c r="M170" s="1569"/>
      <c r="N170" s="64"/>
    </row>
    <row r="171" spans="1:15" ht="45" customHeight="1" x14ac:dyDescent="0.25">
      <c r="A171" s="41">
        <v>84</v>
      </c>
      <c r="B171" s="743" t="s">
        <v>474</v>
      </c>
      <c r="C171" s="165" t="s">
        <v>638</v>
      </c>
      <c r="D171" s="27" t="s">
        <v>25</v>
      </c>
      <c r="E171" s="27" t="s">
        <v>25</v>
      </c>
      <c r="F171" s="29" t="s">
        <v>182</v>
      </c>
      <c r="G171" s="3">
        <v>80000</v>
      </c>
      <c r="H171" s="3">
        <v>61000</v>
      </c>
      <c r="I171" s="27" t="s">
        <v>208</v>
      </c>
      <c r="J171" s="30">
        <v>44015</v>
      </c>
      <c r="K171" s="933" t="s">
        <v>379</v>
      </c>
      <c r="L171" s="77">
        <f t="shared" ref="L171:M177" si="7">SUM(G171)</f>
        <v>80000</v>
      </c>
      <c r="M171" s="77">
        <f t="shared" si="7"/>
        <v>61000</v>
      </c>
      <c r="N171" s="64"/>
    </row>
    <row r="172" spans="1:15" ht="45" customHeight="1" x14ac:dyDescent="0.25">
      <c r="A172" s="650">
        <v>85</v>
      </c>
      <c r="B172" s="743" t="s">
        <v>475</v>
      </c>
      <c r="C172" s="653" t="s">
        <v>638</v>
      </c>
      <c r="D172" s="648" t="s">
        <v>0</v>
      </c>
      <c r="E172" s="3" t="s">
        <v>0</v>
      </c>
      <c r="F172" s="29" t="s">
        <v>14</v>
      </c>
      <c r="G172" s="33">
        <v>30200</v>
      </c>
      <c r="H172" s="3">
        <v>29950</v>
      </c>
      <c r="I172" s="27" t="s">
        <v>206</v>
      </c>
      <c r="J172" s="652">
        <v>43809</v>
      </c>
      <c r="K172" s="18" t="s">
        <v>814</v>
      </c>
      <c r="L172" s="651">
        <f t="shared" si="7"/>
        <v>30200</v>
      </c>
      <c r="M172" s="651">
        <f t="shared" si="7"/>
        <v>29950</v>
      </c>
      <c r="N172" s="64"/>
    </row>
    <row r="173" spans="1:15" s="397" customFormat="1" ht="45" customHeight="1" x14ac:dyDescent="0.25">
      <c r="A173" s="1054">
        <v>86</v>
      </c>
      <c r="B173" s="1056" t="s">
        <v>476</v>
      </c>
      <c r="C173" s="1058" t="s">
        <v>638</v>
      </c>
      <c r="D173" s="1055" t="s">
        <v>12</v>
      </c>
      <c r="E173" s="1057" t="s">
        <v>12</v>
      </c>
      <c r="F173" s="1055" t="s">
        <v>35</v>
      </c>
      <c r="G173" s="1058">
        <v>30000</v>
      </c>
      <c r="H173" s="1057">
        <v>30000</v>
      </c>
      <c r="I173" s="1051" t="s">
        <v>230</v>
      </c>
      <c r="J173" s="1053">
        <v>44039</v>
      </c>
      <c r="K173" s="1051" t="s">
        <v>709</v>
      </c>
      <c r="L173" s="1052">
        <f t="shared" si="7"/>
        <v>30000</v>
      </c>
      <c r="M173" s="1052">
        <f t="shared" si="7"/>
        <v>30000</v>
      </c>
      <c r="N173" s="396"/>
    </row>
    <row r="174" spans="1:15" ht="45" customHeight="1" x14ac:dyDescent="0.25">
      <c r="A174" s="41">
        <v>87</v>
      </c>
      <c r="B174" s="743" t="s">
        <v>477</v>
      </c>
      <c r="C174" s="33" t="s">
        <v>638</v>
      </c>
      <c r="D174" s="29" t="s">
        <v>26</v>
      </c>
      <c r="E174" s="3" t="s">
        <v>26</v>
      </c>
      <c r="F174" s="29" t="s">
        <v>191</v>
      </c>
      <c r="G174" s="703">
        <v>40000</v>
      </c>
      <c r="H174" s="3">
        <v>35400</v>
      </c>
      <c r="I174" s="27" t="s">
        <v>205</v>
      </c>
      <c r="J174" s="30">
        <v>44077</v>
      </c>
      <c r="K174" s="18" t="s">
        <v>176</v>
      </c>
      <c r="L174" s="77">
        <f t="shared" si="7"/>
        <v>40000</v>
      </c>
      <c r="M174" s="77">
        <f t="shared" si="7"/>
        <v>35400</v>
      </c>
      <c r="N174" s="64"/>
    </row>
    <row r="175" spans="1:15" ht="45" customHeight="1" x14ac:dyDescent="0.25">
      <c r="A175" s="41">
        <v>88</v>
      </c>
      <c r="B175" s="743" t="s">
        <v>478</v>
      </c>
      <c r="C175" s="33" t="s">
        <v>97</v>
      </c>
      <c r="D175" s="29" t="s">
        <v>18</v>
      </c>
      <c r="E175" s="3" t="s">
        <v>18</v>
      </c>
      <c r="F175" s="29" t="s">
        <v>65</v>
      </c>
      <c r="G175" s="33">
        <v>20000</v>
      </c>
      <c r="H175" s="3">
        <v>5000</v>
      </c>
      <c r="I175" s="27" t="s">
        <v>204</v>
      </c>
      <c r="J175" s="30">
        <v>43459</v>
      </c>
      <c r="K175" s="19" t="s">
        <v>390</v>
      </c>
      <c r="L175" s="77">
        <f t="shared" si="7"/>
        <v>20000</v>
      </c>
      <c r="M175" s="77">
        <f t="shared" si="7"/>
        <v>5000</v>
      </c>
      <c r="N175" s="64"/>
    </row>
    <row r="176" spans="1:15" ht="45" customHeight="1" x14ac:dyDescent="0.25">
      <c r="A176" s="41">
        <v>89</v>
      </c>
      <c r="B176" s="743" t="s">
        <v>479</v>
      </c>
      <c r="C176" s="33" t="s">
        <v>638</v>
      </c>
      <c r="D176" s="29" t="s">
        <v>25</v>
      </c>
      <c r="E176" s="3" t="s">
        <v>25</v>
      </c>
      <c r="F176" s="29" t="s">
        <v>183</v>
      </c>
      <c r="G176" s="33">
        <v>39300</v>
      </c>
      <c r="H176" s="3">
        <v>39300</v>
      </c>
      <c r="I176" s="27" t="s">
        <v>214</v>
      </c>
      <c r="J176" s="30">
        <v>44372</v>
      </c>
      <c r="K176" s="933" t="s">
        <v>379</v>
      </c>
      <c r="L176" s="77">
        <f t="shared" si="7"/>
        <v>39300</v>
      </c>
      <c r="M176" s="77">
        <f t="shared" si="7"/>
        <v>39300</v>
      </c>
      <c r="N176" s="64"/>
    </row>
    <row r="177" spans="1:15" ht="45" customHeight="1" x14ac:dyDescent="0.25">
      <c r="A177" s="41">
        <v>90</v>
      </c>
      <c r="B177" s="743" t="s">
        <v>482</v>
      </c>
      <c r="C177" s="33" t="s">
        <v>638</v>
      </c>
      <c r="D177" s="29" t="s">
        <v>6</v>
      </c>
      <c r="E177" s="3" t="s">
        <v>6</v>
      </c>
      <c r="F177" s="29" t="s">
        <v>209</v>
      </c>
      <c r="G177" s="33">
        <v>36000</v>
      </c>
      <c r="H177" s="3">
        <v>36000</v>
      </c>
      <c r="I177" s="27" t="s">
        <v>232</v>
      </c>
      <c r="J177" s="30">
        <v>43983</v>
      </c>
      <c r="K177" s="18" t="s">
        <v>176</v>
      </c>
      <c r="L177" s="77">
        <f t="shared" si="7"/>
        <v>36000</v>
      </c>
      <c r="M177" s="77">
        <f t="shared" si="7"/>
        <v>36000</v>
      </c>
      <c r="N177" s="64"/>
    </row>
    <row r="178" spans="1:15" ht="45" customHeight="1" x14ac:dyDescent="0.25">
      <c r="A178" s="1627">
        <v>91</v>
      </c>
      <c r="B178" s="1629" t="s">
        <v>480</v>
      </c>
      <c r="C178" s="1596" t="s">
        <v>638</v>
      </c>
      <c r="D178" s="1601" t="s">
        <v>34</v>
      </c>
      <c r="E178" s="3" t="s">
        <v>34</v>
      </c>
      <c r="F178" s="29" t="s">
        <v>211</v>
      </c>
      <c r="G178" s="33">
        <v>51270</v>
      </c>
      <c r="H178" s="3">
        <v>51270</v>
      </c>
      <c r="I178" s="1594" t="s">
        <v>215</v>
      </c>
      <c r="J178" s="1604">
        <v>43649</v>
      </c>
      <c r="K178" s="933" t="s">
        <v>172</v>
      </c>
      <c r="L178" s="1569">
        <f>SUM(G178:G180)</f>
        <v>147470</v>
      </c>
      <c r="M178" s="1569">
        <f>SUM(H178:H180)</f>
        <v>147470</v>
      </c>
      <c r="N178" s="64"/>
    </row>
    <row r="179" spans="1:15" ht="45" customHeight="1" x14ac:dyDescent="0.25">
      <c r="A179" s="1627"/>
      <c r="B179" s="1629"/>
      <c r="C179" s="1596"/>
      <c r="D179" s="1601"/>
      <c r="E179" s="3" t="s">
        <v>34</v>
      </c>
      <c r="F179" s="29" t="s">
        <v>317</v>
      </c>
      <c r="G179" s="33">
        <v>42500</v>
      </c>
      <c r="H179" s="3">
        <v>42500</v>
      </c>
      <c r="I179" s="1594"/>
      <c r="J179" s="1604"/>
      <c r="K179" s="933" t="s">
        <v>172</v>
      </c>
      <c r="L179" s="1598"/>
      <c r="M179" s="1598"/>
      <c r="N179" s="65"/>
    </row>
    <row r="180" spans="1:15" ht="45" customHeight="1" x14ac:dyDescent="0.25">
      <c r="A180" s="1627"/>
      <c r="B180" s="1629"/>
      <c r="C180" s="1596"/>
      <c r="D180" s="1601"/>
      <c r="E180" s="3" t="s">
        <v>34</v>
      </c>
      <c r="F180" s="29" t="s">
        <v>212</v>
      </c>
      <c r="G180" s="33">
        <v>53700</v>
      </c>
      <c r="H180" s="3">
        <v>53700</v>
      </c>
      <c r="I180" s="1594"/>
      <c r="J180" s="1594"/>
      <c r="K180" s="933" t="s">
        <v>172</v>
      </c>
      <c r="L180" s="1598"/>
      <c r="M180" s="1598"/>
      <c r="N180" s="65"/>
    </row>
    <row r="181" spans="1:15" s="118" customFormat="1" ht="45" customHeight="1" x14ac:dyDescent="0.25">
      <c r="A181" s="1654">
        <v>92</v>
      </c>
      <c r="B181" s="1629" t="s">
        <v>481</v>
      </c>
      <c r="C181" s="1647" t="s">
        <v>638</v>
      </c>
      <c r="D181" s="1595" t="s">
        <v>25</v>
      </c>
      <c r="E181" s="1678" t="s">
        <v>25</v>
      </c>
      <c r="F181" s="378" t="s">
        <v>182</v>
      </c>
      <c r="G181" s="101">
        <v>34000</v>
      </c>
      <c r="H181" s="97">
        <v>34000</v>
      </c>
      <c r="I181" s="1585" t="s">
        <v>233</v>
      </c>
      <c r="J181" s="1587">
        <v>43683</v>
      </c>
      <c r="K181" s="933" t="s">
        <v>379</v>
      </c>
      <c r="L181" s="1642">
        <f>SUM(G181:G182)</f>
        <v>54150</v>
      </c>
      <c r="M181" s="1642">
        <f>SUM(H181:H182)</f>
        <v>54150</v>
      </c>
      <c r="N181" s="99"/>
      <c r="O181" s="1675"/>
    </row>
    <row r="182" spans="1:15" s="118" customFormat="1" ht="45" customHeight="1" x14ac:dyDescent="0.25">
      <c r="A182" s="1654"/>
      <c r="B182" s="1629"/>
      <c r="C182" s="1647"/>
      <c r="D182" s="1595"/>
      <c r="E182" s="1678"/>
      <c r="F182" s="378" t="s">
        <v>48</v>
      </c>
      <c r="G182" s="101">
        <v>20150</v>
      </c>
      <c r="H182" s="97">
        <v>20150</v>
      </c>
      <c r="I182" s="1586"/>
      <c r="J182" s="1588"/>
      <c r="K182" s="933" t="s">
        <v>379</v>
      </c>
      <c r="L182" s="1653"/>
      <c r="M182" s="1653"/>
      <c r="N182" s="107"/>
      <c r="O182" s="1675"/>
    </row>
    <row r="183" spans="1:15" ht="45" customHeight="1" x14ac:dyDescent="0.25">
      <c r="A183" s="1636">
        <v>93</v>
      </c>
      <c r="B183" s="1549" t="s">
        <v>483</v>
      </c>
      <c r="C183" s="1583" t="s">
        <v>638</v>
      </c>
      <c r="D183" s="1581" t="s">
        <v>13</v>
      </c>
      <c r="E183" s="1073" t="s">
        <v>13</v>
      </c>
      <c r="F183" s="1060" t="s">
        <v>89</v>
      </c>
      <c r="G183" s="1070">
        <v>64500</v>
      </c>
      <c r="H183" s="1073">
        <v>64500</v>
      </c>
      <c r="I183" s="1591" t="s">
        <v>234</v>
      </c>
      <c r="J183" s="1577">
        <v>44126</v>
      </c>
      <c r="K183" s="1067" t="s">
        <v>735</v>
      </c>
      <c r="L183" s="1644">
        <f>SUM(G183:G184)</f>
        <v>104500</v>
      </c>
      <c r="M183" s="1644">
        <f>SUM(H183:H184)</f>
        <v>104500</v>
      </c>
      <c r="N183" s="1676"/>
      <c r="O183" s="1677"/>
    </row>
    <row r="184" spans="1:15" ht="45" customHeight="1" x14ac:dyDescent="0.25">
      <c r="A184" s="1638"/>
      <c r="B184" s="1550"/>
      <c r="C184" s="1584"/>
      <c r="D184" s="1582"/>
      <c r="E184" s="1064" t="s">
        <v>12</v>
      </c>
      <c r="F184" s="1060" t="s">
        <v>28</v>
      </c>
      <c r="G184" s="1070">
        <v>40000</v>
      </c>
      <c r="H184" s="1073">
        <v>40000</v>
      </c>
      <c r="I184" s="1592"/>
      <c r="J184" s="1590"/>
      <c r="K184" s="1067" t="s">
        <v>735</v>
      </c>
      <c r="L184" s="1645"/>
      <c r="M184" s="1645"/>
      <c r="N184" s="1676"/>
      <c r="O184" s="1677"/>
    </row>
    <row r="185" spans="1:15" ht="61.15" customHeight="1" x14ac:dyDescent="0.25">
      <c r="A185" s="1612">
        <v>94</v>
      </c>
      <c r="B185" s="1614" t="s">
        <v>485</v>
      </c>
      <c r="C185" s="1583" t="s">
        <v>638</v>
      </c>
      <c r="D185" s="1581" t="s">
        <v>12</v>
      </c>
      <c r="E185" s="1571" t="s">
        <v>12</v>
      </c>
      <c r="F185" s="29" t="s">
        <v>36</v>
      </c>
      <c r="G185" s="33">
        <v>40550</v>
      </c>
      <c r="H185" s="3">
        <v>40550</v>
      </c>
      <c r="I185" s="1591" t="s">
        <v>258</v>
      </c>
      <c r="J185" s="1577">
        <v>44013</v>
      </c>
      <c r="K185" s="933" t="s">
        <v>709</v>
      </c>
      <c r="L185" s="1546">
        <f>SUM(G185+G186)</f>
        <v>40550</v>
      </c>
      <c r="M185" s="1546">
        <f>SUM(H185+H186)</f>
        <v>40550</v>
      </c>
      <c r="N185" s="64"/>
    </row>
    <row r="186" spans="1:15" ht="61.15" customHeight="1" x14ac:dyDescent="0.25">
      <c r="A186" s="1613"/>
      <c r="B186" s="1615"/>
      <c r="C186" s="1584"/>
      <c r="D186" s="1582"/>
      <c r="E186" s="1572"/>
      <c r="F186" s="179"/>
      <c r="G186" s="180"/>
      <c r="H186" s="181"/>
      <c r="I186" s="1592"/>
      <c r="J186" s="1590"/>
      <c r="K186" s="185"/>
      <c r="L186" s="1547"/>
      <c r="M186" s="1547"/>
      <c r="N186" s="64"/>
    </row>
    <row r="187" spans="1:15" ht="45" customHeight="1" x14ac:dyDescent="0.25">
      <c r="A187" s="1627">
        <v>95</v>
      </c>
      <c r="B187" s="1629" t="s">
        <v>484</v>
      </c>
      <c r="C187" s="1596" t="s">
        <v>638</v>
      </c>
      <c r="D187" s="1601" t="s">
        <v>219</v>
      </c>
      <c r="E187" s="1593" t="s">
        <v>219</v>
      </c>
      <c r="F187" s="29" t="s">
        <v>23</v>
      </c>
      <c r="G187" s="33">
        <v>40000</v>
      </c>
      <c r="H187" s="27">
        <v>30000</v>
      </c>
      <c r="I187" s="1594" t="s">
        <v>235</v>
      </c>
      <c r="J187" s="1604">
        <v>44011</v>
      </c>
      <c r="K187" s="21"/>
      <c r="L187" s="1569">
        <f>SUM(G187:G189)</f>
        <v>122500</v>
      </c>
      <c r="M187" s="1598">
        <f>SUM(H187:H189)</f>
        <v>87200</v>
      </c>
      <c r="N187" s="65"/>
    </row>
    <row r="188" spans="1:15" ht="45" customHeight="1" x14ac:dyDescent="0.25">
      <c r="A188" s="1627"/>
      <c r="B188" s="1629"/>
      <c r="C188" s="1596"/>
      <c r="D188" s="1601"/>
      <c r="E188" s="1593"/>
      <c r="F188" s="29" t="s">
        <v>343</v>
      </c>
      <c r="G188" s="33">
        <v>20000</v>
      </c>
      <c r="H188" s="27"/>
      <c r="I188" s="1594"/>
      <c r="J188" s="1604"/>
      <c r="K188" s="43"/>
      <c r="L188" s="1598"/>
      <c r="M188" s="1598"/>
      <c r="N188" s="65"/>
    </row>
    <row r="189" spans="1:15" ht="45" customHeight="1" x14ac:dyDescent="0.25">
      <c r="A189" s="1627"/>
      <c r="B189" s="1629"/>
      <c r="C189" s="1596"/>
      <c r="D189" s="1601"/>
      <c r="E189" s="1593"/>
      <c r="F189" s="29" t="s">
        <v>220</v>
      </c>
      <c r="G189" s="33">
        <v>62500</v>
      </c>
      <c r="H189" s="3">
        <v>57200</v>
      </c>
      <c r="I189" s="1594"/>
      <c r="J189" s="1594"/>
      <c r="K189" s="937" t="s">
        <v>716</v>
      </c>
      <c r="L189" s="1598"/>
      <c r="M189" s="1598"/>
      <c r="N189" s="65"/>
    </row>
    <row r="190" spans="1:15" ht="45" customHeight="1" x14ac:dyDescent="0.25">
      <c r="A190" s="1612">
        <v>96</v>
      </c>
      <c r="B190" s="1614" t="s">
        <v>486</v>
      </c>
      <c r="C190" s="1583" t="s">
        <v>638</v>
      </c>
      <c r="D190" s="1581" t="s">
        <v>13</v>
      </c>
      <c r="E190" s="3" t="s">
        <v>12</v>
      </c>
      <c r="F190" s="29" t="s">
        <v>201</v>
      </c>
      <c r="G190" s="33">
        <v>20000</v>
      </c>
      <c r="H190" s="3">
        <v>20000</v>
      </c>
      <c r="I190" s="1591" t="s">
        <v>236</v>
      </c>
      <c r="J190" s="1577">
        <v>44011</v>
      </c>
      <c r="K190" s="934" t="s">
        <v>172</v>
      </c>
      <c r="L190" s="1546">
        <f>SUM(G190+G191)</f>
        <v>60000</v>
      </c>
      <c r="M190" s="1546">
        <f>SUM(H190+H191)</f>
        <v>47300</v>
      </c>
      <c r="N190" s="64"/>
    </row>
    <row r="191" spans="1:15" ht="45" customHeight="1" x14ac:dyDescent="0.25">
      <c r="A191" s="1613"/>
      <c r="B191" s="1615"/>
      <c r="C191" s="1584"/>
      <c r="D191" s="1582"/>
      <c r="E191" s="204" t="s">
        <v>681</v>
      </c>
      <c r="F191" s="206" t="s">
        <v>28</v>
      </c>
      <c r="G191" s="205">
        <v>40000</v>
      </c>
      <c r="H191" s="204">
        <v>27300</v>
      </c>
      <c r="I191" s="1592"/>
      <c r="J191" s="1590"/>
      <c r="K191" s="935" t="s">
        <v>172</v>
      </c>
      <c r="L191" s="1547"/>
      <c r="M191" s="1547"/>
      <c r="N191" s="64"/>
    </row>
    <row r="192" spans="1:15" ht="45" customHeight="1" x14ac:dyDescent="0.25">
      <c r="A192" s="41">
        <v>97</v>
      </c>
      <c r="B192" s="743" t="s">
        <v>487</v>
      </c>
      <c r="C192" s="33" t="s">
        <v>638</v>
      </c>
      <c r="D192" s="29" t="s">
        <v>22</v>
      </c>
      <c r="E192" s="3" t="s">
        <v>22</v>
      </c>
      <c r="F192" s="29" t="s">
        <v>370</v>
      </c>
      <c r="G192" s="33">
        <v>30000</v>
      </c>
      <c r="H192" s="3">
        <v>30000</v>
      </c>
      <c r="I192" s="27" t="s">
        <v>257</v>
      </c>
      <c r="J192" s="30">
        <v>43648</v>
      </c>
      <c r="K192" s="18" t="s">
        <v>168</v>
      </c>
      <c r="L192" s="77">
        <f>SUM(G192)</f>
        <v>30000</v>
      </c>
      <c r="M192" s="77">
        <f>SUM(H192)</f>
        <v>30000</v>
      </c>
      <c r="N192" s="64"/>
    </row>
    <row r="193" spans="1:15" s="118" customFormat="1" ht="45" customHeight="1" x14ac:dyDescent="0.25">
      <c r="A193" s="1206">
        <v>98</v>
      </c>
      <c r="B193" s="1197" t="s">
        <v>533</v>
      </c>
      <c r="C193" s="1203" t="s">
        <v>222</v>
      </c>
      <c r="D193" s="1199" t="s">
        <v>10</v>
      </c>
      <c r="E193" s="1198" t="s">
        <v>10</v>
      </c>
      <c r="F193" s="1199" t="s">
        <v>83</v>
      </c>
      <c r="G193" s="1203">
        <v>2000</v>
      </c>
      <c r="H193" s="1198">
        <v>2000</v>
      </c>
      <c r="I193" s="1116" t="s">
        <v>256</v>
      </c>
      <c r="J193" s="1099">
        <v>44102</v>
      </c>
      <c r="K193" s="1116" t="s">
        <v>171</v>
      </c>
      <c r="L193" s="1200">
        <f>SUM(G193)</f>
        <v>2000</v>
      </c>
      <c r="M193" s="1200">
        <f>SUM(H193)</f>
        <v>2000</v>
      </c>
      <c r="N193" s="99"/>
      <c r="O193" s="132"/>
    </row>
    <row r="194" spans="1:15" ht="45" customHeight="1" x14ac:dyDescent="0.25">
      <c r="A194" s="248">
        <v>99</v>
      </c>
      <c r="B194" s="755" t="s">
        <v>488</v>
      </c>
      <c r="C194" s="258" t="s">
        <v>638</v>
      </c>
      <c r="D194" s="250" t="s">
        <v>12</v>
      </c>
      <c r="E194" s="256" t="s">
        <v>12</v>
      </c>
      <c r="F194" s="247" t="s">
        <v>36</v>
      </c>
      <c r="G194" s="257">
        <v>41700</v>
      </c>
      <c r="H194" s="256">
        <v>41700</v>
      </c>
      <c r="I194" s="251" t="s">
        <v>255</v>
      </c>
      <c r="J194" s="255">
        <v>44005</v>
      </c>
      <c r="K194" s="933" t="s">
        <v>709</v>
      </c>
      <c r="L194" s="253">
        <f>SUM(G194:G194)</f>
        <v>41700</v>
      </c>
      <c r="M194" s="253">
        <f>SUM(H194:H194)</f>
        <v>41700</v>
      </c>
      <c r="N194" s="64"/>
    </row>
    <row r="195" spans="1:15" ht="45" customHeight="1" x14ac:dyDescent="0.25">
      <c r="A195" s="1636">
        <v>100</v>
      </c>
      <c r="B195" s="1614" t="s">
        <v>489</v>
      </c>
      <c r="C195" s="1583" t="s">
        <v>638</v>
      </c>
      <c r="D195" s="1581" t="s">
        <v>12</v>
      </c>
      <c r="E195" s="434" t="s">
        <v>12</v>
      </c>
      <c r="F195" s="432" t="s">
        <v>32</v>
      </c>
      <c r="G195" s="433">
        <v>53500</v>
      </c>
      <c r="H195" s="434">
        <v>46700</v>
      </c>
      <c r="I195" s="1591" t="s">
        <v>254</v>
      </c>
      <c r="J195" s="1577">
        <v>44382</v>
      </c>
      <c r="K195" s="933" t="s">
        <v>709</v>
      </c>
      <c r="L195" s="1644">
        <f>SUM(G195+G196+G197)</f>
        <v>73500</v>
      </c>
      <c r="M195" s="1644">
        <f>SUM(H195+H196+H197)</f>
        <v>66700</v>
      </c>
      <c r="N195" s="64"/>
      <c r="O195" s="1674"/>
    </row>
    <row r="196" spans="1:15" ht="45" customHeight="1" x14ac:dyDescent="0.25">
      <c r="A196" s="1637"/>
      <c r="B196" s="1634"/>
      <c r="C196" s="1635"/>
      <c r="D196" s="1589"/>
      <c r="E196" s="434" t="s">
        <v>681</v>
      </c>
      <c r="F196" s="432" t="s">
        <v>28</v>
      </c>
      <c r="G196" s="433">
        <v>20000</v>
      </c>
      <c r="H196" s="434">
        <v>20000</v>
      </c>
      <c r="I196" s="1600"/>
      <c r="J196" s="1578"/>
      <c r="K196" s="1025" t="s">
        <v>709</v>
      </c>
      <c r="L196" s="1646"/>
      <c r="M196" s="1646"/>
      <c r="N196" s="64"/>
      <c r="O196" s="1674"/>
    </row>
    <row r="197" spans="1:15" ht="45" customHeight="1" x14ac:dyDescent="0.25">
      <c r="A197" s="1638"/>
      <c r="B197" s="1615"/>
      <c r="C197" s="1584"/>
      <c r="D197" s="1582"/>
      <c r="E197" s="434"/>
      <c r="F197" s="432"/>
      <c r="G197" s="433"/>
      <c r="H197" s="434"/>
      <c r="I197" s="1592"/>
      <c r="J197" s="1590"/>
      <c r="K197" s="430"/>
      <c r="L197" s="1645"/>
      <c r="M197" s="1645"/>
      <c r="N197" s="64"/>
      <c r="O197" s="1674"/>
    </row>
    <row r="198" spans="1:15" s="397" customFormat="1" ht="45" customHeight="1" x14ac:dyDescent="0.25">
      <c r="A198" s="1636">
        <v>101</v>
      </c>
      <c r="B198" s="1549" t="s">
        <v>490</v>
      </c>
      <c r="C198" s="1583" t="s">
        <v>638</v>
      </c>
      <c r="D198" s="1581" t="s">
        <v>22</v>
      </c>
      <c r="E198" s="927" t="s">
        <v>18</v>
      </c>
      <c r="F198" s="922" t="s">
        <v>223</v>
      </c>
      <c r="G198" s="925">
        <v>60000</v>
      </c>
      <c r="H198" s="927">
        <v>41500</v>
      </c>
      <c r="I198" s="1577" t="s">
        <v>253</v>
      </c>
      <c r="J198" s="1577">
        <v>44019</v>
      </c>
      <c r="K198" s="924" t="s">
        <v>176</v>
      </c>
      <c r="L198" s="1644">
        <f>SUM(G198:G200)</f>
        <v>150000</v>
      </c>
      <c r="M198" s="1644">
        <f>SUM(H198:H200)</f>
        <v>81500</v>
      </c>
      <c r="N198" s="396"/>
      <c r="O198" s="1602"/>
    </row>
    <row r="199" spans="1:15" s="397" customFormat="1" ht="45" customHeight="1" x14ac:dyDescent="0.25">
      <c r="A199" s="1637"/>
      <c r="B199" s="1558"/>
      <c r="C199" s="1635"/>
      <c r="D199" s="1589"/>
      <c r="E199" s="1571" t="s">
        <v>27</v>
      </c>
      <c r="F199" s="922" t="s">
        <v>225</v>
      </c>
      <c r="G199" s="925">
        <v>60000</v>
      </c>
      <c r="H199" s="927">
        <v>40000</v>
      </c>
      <c r="I199" s="1578"/>
      <c r="J199" s="1578"/>
      <c r="K199" s="937" t="s">
        <v>176</v>
      </c>
      <c r="L199" s="1646"/>
      <c r="M199" s="1646"/>
      <c r="N199" s="931"/>
      <c r="O199" s="1602"/>
    </row>
    <row r="200" spans="1:15" s="397" customFormat="1" ht="45" customHeight="1" x14ac:dyDescent="0.25">
      <c r="A200" s="1638"/>
      <c r="B200" s="1550"/>
      <c r="C200" s="1584"/>
      <c r="D200" s="1582"/>
      <c r="E200" s="1572"/>
      <c r="F200" s="922" t="s">
        <v>631</v>
      </c>
      <c r="G200" s="925">
        <v>30000</v>
      </c>
      <c r="H200" s="927"/>
      <c r="I200" s="1590"/>
      <c r="J200" s="1590"/>
      <c r="K200" s="924"/>
      <c r="L200" s="1645"/>
      <c r="M200" s="1645"/>
      <c r="N200" s="931"/>
      <c r="O200" s="1602"/>
    </row>
    <row r="201" spans="1:15" ht="45" customHeight="1" x14ac:dyDescent="0.25">
      <c r="A201" s="1612">
        <v>102</v>
      </c>
      <c r="B201" s="1614" t="s">
        <v>491</v>
      </c>
      <c r="C201" s="1583" t="s">
        <v>638</v>
      </c>
      <c r="D201" s="1581" t="s">
        <v>13</v>
      </c>
      <c r="E201" s="3" t="s">
        <v>13</v>
      </c>
      <c r="F201" s="29" t="s">
        <v>239</v>
      </c>
      <c r="G201" s="33">
        <v>38500</v>
      </c>
      <c r="H201" s="3">
        <v>38500</v>
      </c>
      <c r="I201" s="1591" t="s">
        <v>281</v>
      </c>
      <c r="J201" s="1577">
        <v>44015</v>
      </c>
      <c r="K201" s="18" t="s">
        <v>176</v>
      </c>
      <c r="L201" s="1546">
        <f>SUM(G202+G201+G203)</f>
        <v>111500</v>
      </c>
      <c r="M201" s="1546">
        <f>SUM(H201+H202+H203)</f>
        <v>80150</v>
      </c>
      <c r="N201" s="64"/>
    </row>
    <row r="202" spans="1:15" ht="45" customHeight="1" x14ac:dyDescent="0.25">
      <c r="A202" s="1631"/>
      <c r="B202" s="1634"/>
      <c r="C202" s="1635"/>
      <c r="D202" s="1589"/>
      <c r="E202" s="120" t="s">
        <v>64</v>
      </c>
      <c r="F202" s="119" t="s">
        <v>23</v>
      </c>
      <c r="G202" s="33">
        <v>43000</v>
      </c>
      <c r="H202" s="120">
        <v>41650</v>
      </c>
      <c r="I202" s="1592"/>
      <c r="J202" s="1578"/>
      <c r="K202" s="299" t="s">
        <v>176</v>
      </c>
      <c r="L202" s="1548"/>
      <c r="M202" s="1548"/>
      <c r="N202" s="64"/>
    </row>
    <row r="203" spans="1:15" s="731" customFormat="1" ht="45" customHeight="1" x14ac:dyDescent="0.25">
      <c r="A203" s="1613"/>
      <c r="B203" s="1615"/>
      <c r="C203" s="1584"/>
      <c r="D203" s="1582"/>
      <c r="E203" s="765" t="s">
        <v>22</v>
      </c>
      <c r="F203" s="761" t="s">
        <v>919</v>
      </c>
      <c r="G203" s="763">
        <v>30000</v>
      </c>
      <c r="H203" s="765"/>
      <c r="I203" s="762"/>
      <c r="J203" s="1590"/>
      <c r="K203" s="764"/>
      <c r="L203" s="1547"/>
      <c r="M203" s="1547"/>
      <c r="N203" s="64"/>
    </row>
    <row r="204" spans="1:15" ht="45" customHeight="1" x14ac:dyDescent="0.25">
      <c r="A204" s="41">
        <v>103</v>
      </c>
      <c r="B204" s="743" t="s">
        <v>492</v>
      </c>
      <c r="C204" s="33" t="s">
        <v>638</v>
      </c>
      <c r="D204" s="29" t="s">
        <v>19</v>
      </c>
      <c r="E204" s="3" t="s">
        <v>19</v>
      </c>
      <c r="F204" s="29" t="s">
        <v>50</v>
      </c>
      <c r="G204" s="33">
        <v>73850</v>
      </c>
      <c r="H204" s="3">
        <v>73850</v>
      </c>
      <c r="I204" s="27" t="s">
        <v>252</v>
      </c>
      <c r="J204" s="30">
        <v>44456</v>
      </c>
      <c r="K204" s="18" t="s">
        <v>174</v>
      </c>
      <c r="L204" s="77">
        <f t="shared" ref="L204:L228" si="8">SUM(G204)</f>
        <v>73850</v>
      </c>
      <c r="M204" s="77">
        <f t="shared" ref="M204:M228" si="9">SUM(H204)</f>
        <v>73850</v>
      </c>
      <c r="N204" s="64"/>
    </row>
    <row r="205" spans="1:15" ht="45" customHeight="1" x14ac:dyDescent="0.25">
      <c r="A205" s="41">
        <v>104</v>
      </c>
      <c r="B205" s="743" t="s">
        <v>493</v>
      </c>
      <c r="C205" s="33" t="s">
        <v>638</v>
      </c>
      <c r="D205" s="29" t="s">
        <v>0</v>
      </c>
      <c r="E205" s="3" t="s">
        <v>0</v>
      </c>
      <c r="F205" s="29" t="s">
        <v>14</v>
      </c>
      <c r="G205" s="262">
        <v>60000</v>
      </c>
      <c r="H205" s="3">
        <v>40050</v>
      </c>
      <c r="I205" s="27" t="s">
        <v>270</v>
      </c>
      <c r="J205" s="30">
        <v>44362</v>
      </c>
      <c r="K205" s="18" t="s">
        <v>176</v>
      </c>
      <c r="L205" s="77">
        <f t="shared" si="8"/>
        <v>60000</v>
      </c>
      <c r="M205" s="77">
        <f t="shared" si="9"/>
        <v>40050</v>
      </c>
      <c r="N205" s="64"/>
    </row>
    <row r="206" spans="1:15" ht="45" customHeight="1" x14ac:dyDescent="0.25">
      <c r="A206" s="622">
        <v>105</v>
      </c>
      <c r="B206" s="743" t="s">
        <v>494</v>
      </c>
      <c r="C206" s="627" t="s">
        <v>638</v>
      </c>
      <c r="D206" s="623" t="s">
        <v>0</v>
      </c>
      <c r="E206" s="626" t="s">
        <v>0</v>
      </c>
      <c r="F206" s="623" t="s">
        <v>14</v>
      </c>
      <c r="G206" s="627">
        <v>30000</v>
      </c>
      <c r="H206" s="626">
        <v>30000</v>
      </c>
      <c r="I206" s="620" t="s">
        <v>271</v>
      </c>
      <c r="J206" s="625">
        <v>44468</v>
      </c>
      <c r="K206" s="933" t="s">
        <v>379</v>
      </c>
      <c r="L206" s="395">
        <f t="shared" si="8"/>
        <v>30000</v>
      </c>
      <c r="M206" s="395">
        <f t="shared" si="9"/>
        <v>30000</v>
      </c>
      <c r="N206" s="64"/>
    </row>
    <row r="207" spans="1:15" ht="45" customHeight="1" x14ac:dyDescent="0.25">
      <c r="A207" s="72">
        <v>106</v>
      </c>
      <c r="B207" s="743" t="s">
        <v>495</v>
      </c>
      <c r="C207" s="33" t="s">
        <v>638</v>
      </c>
      <c r="D207" s="29" t="s">
        <v>25</v>
      </c>
      <c r="E207" s="3" t="s">
        <v>25</v>
      </c>
      <c r="F207" s="29" t="s">
        <v>604</v>
      </c>
      <c r="G207" s="33">
        <v>50000</v>
      </c>
      <c r="H207" s="3">
        <v>48000</v>
      </c>
      <c r="I207" s="27" t="s">
        <v>280</v>
      </c>
      <c r="J207" s="30">
        <v>43742</v>
      </c>
      <c r="K207" s="18" t="s">
        <v>176</v>
      </c>
      <c r="L207" s="77">
        <f t="shared" si="8"/>
        <v>50000</v>
      </c>
      <c r="M207" s="77">
        <f t="shared" si="9"/>
        <v>48000</v>
      </c>
      <c r="N207" s="64"/>
    </row>
    <row r="208" spans="1:15" ht="45" customHeight="1" x14ac:dyDescent="0.25">
      <c r="A208" s="1639">
        <v>107</v>
      </c>
      <c r="B208" s="1614" t="s">
        <v>496</v>
      </c>
      <c r="C208" s="1579" t="s">
        <v>638</v>
      </c>
      <c r="D208" s="1632" t="s">
        <v>52</v>
      </c>
      <c r="E208" s="97" t="s">
        <v>52</v>
      </c>
      <c r="F208" s="110" t="s">
        <v>246</v>
      </c>
      <c r="G208" s="101">
        <v>27500</v>
      </c>
      <c r="H208" s="97">
        <v>27500</v>
      </c>
      <c r="I208" s="1585" t="s">
        <v>382</v>
      </c>
      <c r="J208" s="1587">
        <v>44028</v>
      </c>
      <c r="K208" s="937" t="s">
        <v>316</v>
      </c>
      <c r="L208" s="1567">
        <f>SUM(G208:G209)</f>
        <v>27500</v>
      </c>
      <c r="M208" s="1567">
        <f>SUM(H208:H209)</f>
        <v>27500</v>
      </c>
      <c r="N208" s="99"/>
      <c r="O208" s="672"/>
    </row>
    <row r="209" spans="1:15" ht="45" customHeight="1" x14ac:dyDescent="0.25">
      <c r="A209" s="1640"/>
      <c r="B209" s="1615"/>
      <c r="C209" s="1580"/>
      <c r="D209" s="1633"/>
      <c r="E209" s="97"/>
      <c r="F209" s="224"/>
      <c r="G209" s="101"/>
      <c r="H209" s="97"/>
      <c r="I209" s="1586"/>
      <c r="J209" s="1588"/>
      <c r="K209" s="225"/>
      <c r="L209" s="1568"/>
      <c r="M209" s="1568"/>
      <c r="N209" s="99"/>
      <c r="O209" s="222"/>
    </row>
    <row r="210" spans="1:15" ht="45" customHeight="1" x14ac:dyDescent="0.25">
      <c r="A210" s="1612">
        <v>108</v>
      </c>
      <c r="B210" s="1614" t="s">
        <v>497</v>
      </c>
      <c r="C210" s="1583" t="s">
        <v>638</v>
      </c>
      <c r="D210" s="467" t="s">
        <v>249</v>
      </c>
      <c r="E210" s="468" t="s">
        <v>249</v>
      </c>
      <c r="F210" s="464" t="s">
        <v>259</v>
      </c>
      <c r="G210" s="465">
        <v>61000</v>
      </c>
      <c r="H210" s="468">
        <v>60250</v>
      </c>
      <c r="I210" s="1585" t="s">
        <v>250</v>
      </c>
      <c r="J210" s="1587">
        <v>44039</v>
      </c>
      <c r="K210" s="463" t="s">
        <v>176</v>
      </c>
      <c r="L210" s="1567">
        <f>SUM(G210:G211)</f>
        <v>101000</v>
      </c>
      <c r="M210" s="1567">
        <f>SUM(H210:H211)</f>
        <v>60250</v>
      </c>
      <c r="N210" s="99"/>
      <c r="O210" s="466"/>
    </row>
    <row r="211" spans="1:15" ht="45" customHeight="1" x14ac:dyDescent="0.25">
      <c r="A211" s="1613"/>
      <c r="B211" s="1615"/>
      <c r="C211" s="1584"/>
      <c r="D211" s="29" t="s">
        <v>71</v>
      </c>
      <c r="E211" s="3" t="s">
        <v>71</v>
      </c>
      <c r="F211" s="29" t="s">
        <v>72</v>
      </c>
      <c r="G211" s="33">
        <v>40000</v>
      </c>
      <c r="H211" s="3"/>
      <c r="I211" s="1586"/>
      <c r="J211" s="1588"/>
      <c r="K211" s="18"/>
      <c r="L211" s="1568"/>
      <c r="M211" s="1568"/>
      <c r="N211" s="64"/>
    </row>
    <row r="212" spans="1:15" ht="52.5" customHeight="1" x14ac:dyDescent="0.25">
      <c r="A212" s="72">
        <v>109</v>
      </c>
      <c r="B212" s="743" t="s">
        <v>499</v>
      </c>
      <c r="C212" s="33" t="s">
        <v>638</v>
      </c>
      <c r="D212" s="29" t="s">
        <v>25</v>
      </c>
      <c r="E212" s="3" t="s">
        <v>25</v>
      </c>
      <c r="F212" s="29" t="s">
        <v>179</v>
      </c>
      <c r="G212" s="33">
        <v>45000</v>
      </c>
      <c r="H212" s="3">
        <v>33000</v>
      </c>
      <c r="I212" s="27" t="s">
        <v>250</v>
      </c>
      <c r="J212" s="30">
        <v>44442</v>
      </c>
      <c r="K212" s="933" t="s">
        <v>379</v>
      </c>
      <c r="L212" s="77">
        <f t="shared" si="8"/>
        <v>45000</v>
      </c>
      <c r="M212" s="77">
        <f t="shared" si="9"/>
        <v>33000</v>
      </c>
      <c r="N212" s="64"/>
    </row>
    <row r="213" spans="1:15" ht="45" customHeight="1" x14ac:dyDescent="0.25">
      <c r="A213" s="72">
        <v>110</v>
      </c>
      <c r="B213" s="743" t="s">
        <v>498</v>
      </c>
      <c r="C213" s="33" t="s">
        <v>638</v>
      </c>
      <c r="D213" s="29" t="s">
        <v>71</v>
      </c>
      <c r="E213" s="3" t="s">
        <v>71</v>
      </c>
      <c r="F213" s="29" t="s">
        <v>72</v>
      </c>
      <c r="G213" s="33">
        <v>51000</v>
      </c>
      <c r="H213" s="3">
        <v>51000</v>
      </c>
      <c r="I213" s="27" t="s">
        <v>272</v>
      </c>
      <c r="J213" s="30">
        <v>44008</v>
      </c>
      <c r="K213" s="933" t="s">
        <v>379</v>
      </c>
      <c r="L213" s="77">
        <f t="shared" si="8"/>
        <v>51000</v>
      </c>
      <c r="M213" s="77">
        <f t="shared" si="9"/>
        <v>51000</v>
      </c>
      <c r="N213" s="64"/>
    </row>
    <row r="214" spans="1:15" s="118" customFormat="1" ht="45" customHeight="1" x14ac:dyDescent="0.25">
      <c r="A214" s="1268">
        <v>111</v>
      </c>
      <c r="B214" s="1263" t="s">
        <v>500</v>
      </c>
      <c r="C214" s="1267" t="s">
        <v>638</v>
      </c>
      <c r="D214" s="1265" t="s">
        <v>249</v>
      </c>
      <c r="E214" s="1264" t="s">
        <v>249</v>
      </c>
      <c r="F214" s="1265" t="s">
        <v>259</v>
      </c>
      <c r="G214" s="1267">
        <v>37200</v>
      </c>
      <c r="H214" s="1264">
        <v>37200</v>
      </c>
      <c r="I214" s="1116" t="s">
        <v>273</v>
      </c>
      <c r="J214" s="1099">
        <v>44012</v>
      </c>
      <c r="K214" s="1116" t="s">
        <v>379</v>
      </c>
      <c r="L214" s="1266">
        <f t="shared" si="8"/>
        <v>37200</v>
      </c>
      <c r="M214" s="1266">
        <f t="shared" si="9"/>
        <v>37200</v>
      </c>
      <c r="N214" s="99"/>
      <c r="O214" s="1270"/>
    </row>
    <row r="215" spans="1:15" ht="45" customHeight="1" x14ac:dyDescent="0.25">
      <c r="A215" s="72">
        <v>112</v>
      </c>
      <c r="B215" s="743" t="s">
        <v>501</v>
      </c>
      <c r="C215" s="33" t="s">
        <v>638</v>
      </c>
      <c r="D215" s="29" t="s">
        <v>38</v>
      </c>
      <c r="E215" s="3" t="s">
        <v>38</v>
      </c>
      <c r="F215" s="29" t="s">
        <v>260</v>
      </c>
      <c r="G215" s="33">
        <v>50000</v>
      </c>
      <c r="H215" s="3">
        <v>50000</v>
      </c>
      <c r="I215" s="27" t="s">
        <v>274</v>
      </c>
      <c r="J215" s="30">
        <v>44035</v>
      </c>
      <c r="K215" s="937" t="s">
        <v>316</v>
      </c>
      <c r="L215" s="77">
        <f t="shared" si="8"/>
        <v>50000</v>
      </c>
      <c r="M215" s="77">
        <f t="shared" si="9"/>
        <v>50000</v>
      </c>
      <c r="N215" s="64"/>
    </row>
    <row r="216" spans="1:15" ht="45" customHeight="1" x14ac:dyDescent="0.25">
      <c r="A216" s="1612">
        <v>113</v>
      </c>
      <c r="B216" s="1614" t="s">
        <v>502</v>
      </c>
      <c r="C216" s="1583" t="s">
        <v>638</v>
      </c>
      <c r="D216" s="1581" t="s">
        <v>15</v>
      </c>
      <c r="E216" s="1571" t="s">
        <v>15</v>
      </c>
      <c r="F216" s="1581" t="s">
        <v>23</v>
      </c>
      <c r="G216" s="1583">
        <v>65600</v>
      </c>
      <c r="H216" s="1571">
        <v>65600</v>
      </c>
      <c r="I216" s="1591" t="s">
        <v>273</v>
      </c>
      <c r="J216" s="1577">
        <v>44092</v>
      </c>
      <c r="K216" s="18" t="s">
        <v>709</v>
      </c>
      <c r="L216" s="1546">
        <f>SUM(G216+G217)</f>
        <v>65600</v>
      </c>
      <c r="M216" s="1546">
        <f>SUM(H216+H217)</f>
        <v>65600</v>
      </c>
      <c r="N216" s="64"/>
    </row>
    <row r="217" spans="1:15" ht="45" customHeight="1" x14ac:dyDescent="0.25">
      <c r="A217" s="1613"/>
      <c r="B217" s="1615"/>
      <c r="C217" s="1584"/>
      <c r="D217" s="1582"/>
      <c r="E217" s="1572"/>
      <c r="F217" s="1582"/>
      <c r="G217" s="1584"/>
      <c r="H217" s="1572"/>
      <c r="I217" s="1592"/>
      <c r="J217" s="1590"/>
      <c r="K217" s="218"/>
      <c r="L217" s="1547"/>
      <c r="M217" s="1547"/>
      <c r="N217" s="64"/>
    </row>
    <row r="218" spans="1:15" s="397" customFormat="1" ht="45" customHeight="1" x14ac:dyDescent="0.25">
      <c r="A218" s="865">
        <v>114</v>
      </c>
      <c r="B218" s="863" t="s">
        <v>503</v>
      </c>
      <c r="C218" s="860" t="s">
        <v>638</v>
      </c>
      <c r="D218" s="853" t="s">
        <v>18</v>
      </c>
      <c r="E218" s="864" t="s">
        <v>18</v>
      </c>
      <c r="F218" s="853" t="s">
        <v>69</v>
      </c>
      <c r="G218" s="860">
        <v>98000</v>
      </c>
      <c r="H218" s="864">
        <v>67000</v>
      </c>
      <c r="I218" s="855" t="s">
        <v>275</v>
      </c>
      <c r="J218" s="858">
        <v>43992</v>
      </c>
      <c r="K218" s="932" t="s">
        <v>379</v>
      </c>
      <c r="L218" s="862">
        <f t="shared" si="8"/>
        <v>98000</v>
      </c>
      <c r="M218" s="862">
        <f t="shared" si="9"/>
        <v>67000</v>
      </c>
      <c r="N218" s="867"/>
      <c r="O218" s="868"/>
    </row>
    <row r="219" spans="1:15" ht="45" customHeight="1" x14ac:dyDescent="0.25">
      <c r="A219" s="1612">
        <v>115</v>
      </c>
      <c r="B219" s="1614" t="s">
        <v>504</v>
      </c>
      <c r="C219" s="1583" t="s">
        <v>638</v>
      </c>
      <c r="D219" s="1581" t="s">
        <v>71</v>
      </c>
      <c r="E219" s="1571" t="s">
        <v>265</v>
      </c>
      <c r="F219" s="1581" t="s">
        <v>23</v>
      </c>
      <c r="G219" s="33">
        <v>38500</v>
      </c>
      <c r="H219" s="3">
        <v>38500</v>
      </c>
      <c r="I219" s="1591" t="s">
        <v>276</v>
      </c>
      <c r="J219" s="1577">
        <v>44428</v>
      </c>
      <c r="K219" s="18" t="s">
        <v>176</v>
      </c>
      <c r="L219" s="1546">
        <f>SUM(G219+G220)</f>
        <v>54000</v>
      </c>
      <c r="M219" s="1546">
        <f>SUM(H219+H220)</f>
        <v>54000</v>
      </c>
      <c r="N219" s="64"/>
    </row>
    <row r="220" spans="1:15" ht="45" customHeight="1" x14ac:dyDescent="0.25">
      <c r="A220" s="1613"/>
      <c r="B220" s="1615"/>
      <c r="C220" s="1584"/>
      <c r="D220" s="1582"/>
      <c r="E220" s="1572"/>
      <c r="F220" s="1582"/>
      <c r="G220" s="327">
        <v>15500</v>
      </c>
      <c r="H220" s="325">
        <v>15500</v>
      </c>
      <c r="I220" s="1592"/>
      <c r="J220" s="1590"/>
      <c r="K220" s="998" t="s">
        <v>176</v>
      </c>
      <c r="L220" s="1547"/>
      <c r="M220" s="1547"/>
      <c r="N220" s="64"/>
    </row>
    <row r="221" spans="1:15" ht="45" customHeight="1" x14ac:dyDescent="0.25">
      <c r="A221" s="72">
        <v>116</v>
      </c>
      <c r="B221" s="743" t="s">
        <v>505</v>
      </c>
      <c r="C221" s="33" t="s">
        <v>638</v>
      </c>
      <c r="D221" s="29" t="s">
        <v>64</v>
      </c>
      <c r="E221" s="3" t="s">
        <v>64</v>
      </c>
      <c r="F221" s="29" t="s">
        <v>266</v>
      </c>
      <c r="G221" s="33">
        <v>41600</v>
      </c>
      <c r="H221" s="3">
        <v>41600</v>
      </c>
      <c r="I221" s="27" t="s">
        <v>277</v>
      </c>
      <c r="J221" s="30">
        <v>44372</v>
      </c>
      <c r="K221" s="937" t="s">
        <v>316</v>
      </c>
      <c r="L221" s="77">
        <f t="shared" si="8"/>
        <v>41600</v>
      </c>
      <c r="M221" s="77">
        <f t="shared" si="9"/>
        <v>41600</v>
      </c>
      <c r="N221" s="64"/>
    </row>
    <row r="222" spans="1:15" ht="45" customHeight="1" x14ac:dyDescent="0.25">
      <c r="A222" s="72">
        <v>117</v>
      </c>
      <c r="B222" s="743" t="s">
        <v>506</v>
      </c>
      <c r="C222" s="33" t="s">
        <v>638</v>
      </c>
      <c r="D222" s="29" t="s">
        <v>19</v>
      </c>
      <c r="E222" s="3" t="s">
        <v>19</v>
      </c>
      <c r="F222" s="29" t="s">
        <v>267</v>
      </c>
      <c r="G222" s="33">
        <v>52500</v>
      </c>
      <c r="H222" s="3">
        <v>52500</v>
      </c>
      <c r="I222" s="27" t="s">
        <v>278</v>
      </c>
      <c r="J222" s="30">
        <v>44347</v>
      </c>
      <c r="K222" s="18" t="s">
        <v>176</v>
      </c>
      <c r="L222" s="77">
        <f t="shared" si="8"/>
        <v>52500</v>
      </c>
      <c r="M222" s="77">
        <f t="shared" si="9"/>
        <v>52500</v>
      </c>
      <c r="N222" s="64"/>
    </row>
    <row r="223" spans="1:15" ht="45" customHeight="1" x14ac:dyDescent="0.25">
      <c r="A223" s="1612">
        <v>118</v>
      </c>
      <c r="B223" s="1614" t="s">
        <v>507</v>
      </c>
      <c r="C223" s="1583" t="s">
        <v>638</v>
      </c>
      <c r="D223" s="1581" t="s">
        <v>18</v>
      </c>
      <c r="E223" s="1571" t="s">
        <v>18</v>
      </c>
      <c r="F223" s="29" t="s">
        <v>646</v>
      </c>
      <c r="G223" s="33">
        <v>60000</v>
      </c>
      <c r="H223" s="3">
        <v>60000</v>
      </c>
      <c r="I223" s="1591" t="s">
        <v>279</v>
      </c>
      <c r="J223" s="1577">
        <v>44145</v>
      </c>
      <c r="K223" s="1556" t="s">
        <v>176</v>
      </c>
      <c r="L223" s="1546">
        <f>SUM(G223+G224)</f>
        <v>90000</v>
      </c>
      <c r="M223" s="1546">
        <f>SUM(H223+H224)</f>
        <v>90000</v>
      </c>
      <c r="N223" s="64"/>
    </row>
    <row r="224" spans="1:15" ht="45" customHeight="1" x14ac:dyDescent="0.25">
      <c r="A224" s="1613"/>
      <c r="B224" s="1615"/>
      <c r="C224" s="1584"/>
      <c r="D224" s="1582"/>
      <c r="E224" s="1572"/>
      <c r="F224" s="179" t="s">
        <v>647</v>
      </c>
      <c r="G224" s="180">
        <v>30000</v>
      </c>
      <c r="H224" s="181">
        <v>30000</v>
      </c>
      <c r="I224" s="1592"/>
      <c r="J224" s="1590"/>
      <c r="K224" s="1557"/>
      <c r="L224" s="1547"/>
      <c r="M224" s="1547"/>
      <c r="N224" s="64"/>
    </row>
    <row r="225" spans="1:15" s="233" customFormat="1" ht="81.75" customHeight="1" x14ac:dyDescent="0.25">
      <c r="A225" s="759">
        <v>119</v>
      </c>
      <c r="B225" s="754" t="s">
        <v>840</v>
      </c>
      <c r="C225" s="564" t="s">
        <v>638</v>
      </c>
      <c r="D225" s="487" t="s">
        <v>12</v>
      </c>
      <c r="E225" s="456" t="s">
        <v>12</v>
      </c>
      <c r="F225" s="487" t="s">
        <v>81</v>
      </c>
      <c r="G225" s="564">
        <v>24400</v>
      </c>
      <c r="H225" s="456">
        <v>24400</v>
      </c>
      <c r="I225" s="455" t="s">
        <v>294</v>
      </c>
      <c r="J225" s="760">
        <v>44012</v>
      </c>
      <c r="K225" s="455" t="s">
        <v>709</v>
      </c>
      <c r="L225" s="716">
        <f t="shared" si="8"/>
        <v>24400</v>
      </c>
      <c r="M225" s="716">
        <f t="shared" si="9"/>
        <v>24400</v>
      </c>
      <c r="N225" s="850"/>
      <c r="O225" s="233" t="s">
        <v>943</v>
      </c>
    </row>
    <row r="226" spans="1:15" ht="45" customHeight="1" x14ac:dyDescent="0.25">
      <c r="A226" s="72">
        <v>120</v>
      </c>
      <c r="B226" s="743" t="s">
        <v>508</v>
      </c>
      <c r="C226" s="33" t="s">
        <v>638</v>
      </c>
      <c r="D226" s="29" t="s">
        <v>53</v>
      </c>
      <c r="E226" s="3" t="s">
        <v>53</v>
      </c>
      <c r="F226" s="29" t="s">
        <v>4</v>
      </c>
      <c r="G226" s="33">
        <v>85000</v>
      </c>
      <c r="H226" s="3">
        <v>85000</v>
      </c>
      <c r="I226" s="27" t="s">
        <v>295</v>
      </c>
      <c r="J226" s="30">
        <v>43978</v>
      </c>
      <c r="K226" s="18" t="s">
        <v>391</v>
      </c>
      <c r="L226" s="77">
        <f t="shared" si="8"/>
        <v>85000</v>
      </c>
      <c r="M226" s="77">
        <f t="shared" si="9"/>
        <v>85000</v>
      </c>
      <c r="N226" s="64"/>
    </row>
    <row r="227" spans="1:15" ht="45" customHeight="1" x14ac:dyDescent="0.25">
      <c r="A227" s="619">
        <v>121</v>
      </c>
      <c r="B227" s="743" t="s">
        <v>509</v>
      </c>
      <c r="C227" s="33" t="s">
        <v>638</v>
      </c>
      <c r="D227" s="29" t="s">
        <v>12</v>
      </c>
      <c r="E227" s="3" t="s">
        <v>12</v>
      </c>
      <c r="F227" s="29" t="s">
        <v>24</v>
      </c>
      <c r="G227" s="33">
        <v>40000</v>
      </c>
      <c r="H227" s="3">
        <v>20000</v>
      </c>
      <c r="I227" s="27" t="s">
        <v>302</v>
      </c>
      <c r="J227" s="30">
        <v>44376</v>
      </c>
      <c r="K227" s="943" t="s">
        <v>735</v>
      </c>
      <c r="L227" s="77">
        <f t="shared" si="8"/>
        <v>40000</v>
      </c>
      <c r="M227" s="77">
        <f t="shared" si="9"/>
        <v>20000</v>
      </c>
      <c r="N227" s="64"/>
    </row>
    <row r="228" spans="1:15" ht="45" customHeight="1" x14ac:dyDescent="0.25">
      <c r="A228" s="619">
        <v>122</v>
      </c>
      <c r="B228" s="743" t="s">
        <v>510</v>
      </c>
      <c r="C228" s="33" t="s">
        <v>638</v>
      </c>
      <c r="D228" s="29" t="s">
        <v>12</v>
      </c>
      <c r="E228" s="3" t="s">
        <v>12</v>
      </c>
      <c r="F228" s="29" t="s">
        <v>28</v>
      </c>
      <c r="G228" s="33">
        <v>100000</v>
      </c>
      <c r="H228" s="3">
        <v>62000</v>
      </c>
      <c r="I228" s="27" t="s">
        <v>303</v>
      </c>
      <c r="J228" s="30">
        <v>44130</v>
      </c>
      <c r="K228" s="18" t="s">
        <v>709</v>
      </c>
      <c r="L228" s="77">
        <f t="shared" si="8"/>
        <v>100000</v>
      </c>
      <c r="M228" s="77">
        <f t="shared" si="9"/>
        <v>62000</v>
      </c>
      <c r="N228" s="64"/>
    </row>
    <row r="229" spans="1:15" ht="45" customHeight="1" x14ac:dyDescent="0.25">
      <c r="A229" s="1627">
        <v>123</v>
      </c>
      <c r="B229" s="1629" t="s">
        <v>511</v>
      </c>
      <c r="C229" s="1596" t="s">
        <v>638</v>
      </c>
      <c r="D229" s="1601" t="s">
        <v>22</v>
      </c>
      <c r="E229" s="3" t="s">
        <v>22</v>
      </c>
      <c r="F229" s="29" t="s">
        <v>243</v>
      </c>
      <c r="G229" s="33">
        <v>19000</v>
      </c>
      <c r="H229" s="3">
        <v>19000</v>
      </c>
      <c r="I229" s="1594" t="s">
        <v>302</v>
      </c>
      <c r="J229" s="1604">
        <v>44012</v>
      </c>
      <c r="K229" s="937" t="s">
        <v>716</v>
      </c>
      <c r="L229" s="1569">
        <f>SUM(G229:G230)</f>
        <v>60000</v>
      </c>
      <c r="M229" s="1569">
        <f>SUM(H229:H230)</f>
        <v>60000</v>
      </c>
      <c r="N229" s="64"/>
    </row>
    <row r="230" spans="1:15" ht="45" customHeight="1" x14ac:dyDescent="0.25">
      <c r="A230" s="1627"/>
      <c r="B230" s="1629"/>
      <c r="C230" s="1596"/>
      <c r="D230" s="1601"/>
      <c r="E230" s="3" t="s">
        <v>77</v>
      </c>
      <c r="F230" s="29" t="s">
        <v>291</v>
      </c>
      <c r="G230" s="33">
        <v>41000</v>
      </c>
      <c r="H230" s="3">
        <v>41000</v>
      </c>
      <c r="I230" s="1594"/>
      <c r="J230" s="1594"/>
      <c r="K230" s="937" t="s">
        <v>716</v>
      </c>
      <c r="L230" s="1598"/>
      <c r="M230" s="1598"/>
      <c r="N230" s="65"/>
    </row>
    <row r="231" spans="1:15" ht="45" customHeight="1" x14ac:dyDescent="0.25">
      <c r="A231" s="41">
        <v>124</v>
      </c>
      <c r="B231" s="743" t="s">
        <v>512</v>
      </c>
      <c r="C231" s="33" t="s">
        <v>638</v>
      </c>
      <c r="D231" s="29" t="s">
        <v>19</v>
      </c>
      <c r="E231" s="3" t="s">
        <v>0</v>
      </c>
      <c r="F231" s="29" t="s">
        <v>14</v>
      </c>
      <c r="G231" s="33">
        <v>38600</v>
      </c>
      <c r="H231" s="3">
        <v>38600</v>
      </c>
      <c r="I231" s="27" t="s">
        <v>301</v>
      </c>
      <c r="J231" s="30">
        <v>44378</v>
      </c>
      <c r="K231" s="933" t="s">
        <v>379</v>
      </c>
      <c r="L231" s="77">
        <f>SUM(G231)</f>
        <v>38600</v>
      </c>
      <c r="M231" s="77">
        <f>SUM(H231)</f>
        <v>38600</v>
      </c>
      <c r="N231" s="64"/>
    </row>
    <row r="232" spans="1:15" ht="45" customHeight="1" x14ac:dyDescent="0.25">
      <c r="A232" s="41">
        <v>125</v>
      </c>
      <c r="B232" s="743" t="s">
        <v>513</v>
      </c>
      <c r="C232" s="165" t="s">
        <v>638</v>
      </c>
      <c r="D232" s="29" t="s">
        <v>12</v>
      </c>
      <c r="E232" s="29" t="s">
        <v>12</v>
      </c>
      <c r="F232" s="29" t="s">
        <v>268</v>
      </c>
      <c r="G232" s="33">
        <v>21200</v>
      </c>
      <c r="H232" s="3">
        <v>21200</v>
      </c>
      <c r="I232" s="27" t="s">
        <v>330</v>
      </c>
      <c r="J232" s="30">
        <v>44440</v>
      </c>
      <c r="K232" s="933" t="s">
        <v>172</v>
      </c>
      <c r="L232" s="77">
        <f>SUM(G232)</f>
        <v>21200</v>
      </c>
      <c r="M232" s="77">
        <f>SUM(H232)</f>
        <v>21200</v>
      </c>
      <c r="N232" s="64"/>
    </row>
    <row r="233" spans="1:15" ht="45" customHeight="1" x14ac:dyDescent="0.25">
      <c r="A233" s="1612">
        <v>126</v>
      </c>
      <c r="B233" s="1614" t="s">
        <v>514</v>
      </c>
      <c r="C233" s="1581" t="s">
        <v>638</v>
      </c>
      <c r="D233" s="1581" t="s">
        <v>22</v>
      </c>
      <c r="E233" s="79" t="s">
        <v>16</v>
      </c>
      <c r="F233" s="79" t="s">
        <v>55</v>
      </c>
      <c r="G233" s="33">
        <v>30000</v>
      </c>
      <c r="H233" s="80">
        <v>27000</v>
      </c>
      <c r="I233" s="1591" t="s">
        <v>331</v>
      </c>
      <c r="J233" s="1577">
        <v>44019</v>
      </c>
      <c r="K233" s="78" t="s">
        <v>929</v>
      </c>
      <c r="L233" s="1569">
        <f>SUM(G233:G234)</f>
        <v>80000</v>
      </c>
      <c r="M233" s="1569">
        <f>SUM(H233:H234)</f>
        <v>77000</v>
      </c>
      <c r="N233" s="64"/>
    </row>
    <row r="234" spans="1:15" ht="45" customHeight="1" x14ac:dyDescent="0.25">
      <c r="A234" s="1613"/>
      <c r="B234" s="1615"/>
      <c r="C234" s="1582"/>
      <c r="D234" s="1582"/>
      <c r="E234" s="29" t="s">
        <v>22</v>
      </c>
      <c r="F234" s="29" t="s">
        <v>305</v>
      </c>
      <c r="G234" s="33">
        <v>50000</v>
      </c>
      <c r="H234" s="3">
        <v>50000</v>
      </c>
      <c r="I234" s="1592"/>
      <c r="J234" s="1590"/>
      <c r="K234" s="18" t="s">
        <v>929</v>
      </c>
      <c r="L234" s="1569"/>
      <c r="M234" s="1569"/>
      <c r="N234" s="64"/>
    </row>
    <row r="235" spans="1:15" s="397" customFormat="1" ht="45" customHeight="1" x14ac:dyDescent="0.25">
      <c r="A235" s="1630">
        <v>127</v>
      </c>
      <c r="B235" s="1628" t="s">
        <v>515</v>
      </c>
      <c r="C235" s="1601" t="s">
        <v>638</v>
      </c>
      <c r="D235" s="1601" t="s">
        <v>27</v>
      </c>
      <c r="E235" s="922" t="s">
        <v>248</v>
      </c>
      <c r="F235" s="922" t="s">
        <v>349</v>
      </c>
      <c r="G235" s="925">
        <v>40000</v>
      </c>
      <c r="H235" s="924">
        <v>22400</v>
      </c>
      <c r="I235" s="1594" t="s">
        <v>333</v>
      </c>
      <c r="J235" s="1604">
        <v>44019</v>
      </c>
      <c r="K235" s="943" t="s">
        <v>814</v>
      </c>
      <c r="L235" s="1599">
        <f>SUM(G235:G236)</f>
        <v>60000</v>
      </c>
      <c r="M235" s="1599">
        <f>SUM(H235:H236)</f>
        <v>42400</v>
      </c>
      <c r="N235" s="931"/>
      <c r="O235" s="1602"/>
    </row>
    <row r="236" spans="1:15" s="397" customFormat="1" ht="45" customHeight="1" x14ac:dyDescent="0.25">
      <c r="A236" s="1630"/>
      <c r="B236" s="1628"/>
      <c r="C236" s="1601"/>
      <c r="D236" s="1601"/>
      <c r="E236" s="922" t="s">
        <v>27</v>
      </c>
      <c r="F236" s="922" t="s">
        <v>306</v>
      </c>
      <c r="G236" s="925">
        <v>20000</v>
      </c>
      <c r="H236" s="927">
        <v>20000</v>
      </c>
      <c r="I236" s="1594"/>
      <c r="J236" s="1604"/>
      <c r="K236" s="943" t="s">
        <v>814</v>
      </c>
      <c r="L236" s="1603"/>
      <c r="M236" s="1599"/>
      <c r="N236" s="931"/>
      <c r="O236" s="1602"/>
    </row>
    <row r="237" spans="1:15" ht="45" customHeight="1" x14ac:dyDescent="0.25">
      <c r="A237" s="1627">
        <v>128</v>
      </c>
      <c r="B237" s="1629" t="s">
        <v>516</v>
      </c>
      <c r="C237" s="1601" t="s">
        <v>638</v>
      </c>
      <c r="D237" s="1601" t="s">
        <v>12</v>
      </c>
      <c r="E237" s="1601" t="s">
        <v>12</v>
      </c>
      <c r="F237" s="29" t="s">
        <v>314</v>
      </c>
      <c r="G237" s="33">
        <v>11200</v>
      </c>
      <c r="H237" s="3">
        <v>11200</v>
      </c>
      <c r="I237" s="1611" t="s">
        <v>335</v>
      </c>
      <c r="J237" s="1604">
        <v>44376</v>
      </c>
      <c r="K237" s="933" t="s">
        <v>172</v>
      </c>
      <c r="L237" s="1569">
        <f>SUM(G237:G238)</f>
        <v>51200</v>
      </c>
      <c r="M237" s="1569">
        <f>SUM(H237:H238)</f>
        <v>31200</v>
      </c>
      <c r="N237" s="64"/>
    </row>
    <row r="238" spans="1:15" ht="45" customHeight="1" x14ac:dyDescent="0.25">
      <c r="A238" s="1627"/>
      <c r="B238" s="1629"/>
      <c r="C238" s="1601"/>
      <c r="D238" s="1601"/>
      <c r="E238" s="1601"/>
      <c r="F238" s="29" t="s">
        <v>36</v>
      </c>
      <c r="G238" s="33">
        <v>40000</v>
      </c>
      <c r="H238" s="3">
        <v>20000</v>
      </c>
      <c r="I238" s="1611"/>
      <c r="J238" s="1594"/>
      <c r="K238" s="933" t="s">
        <v>172</v>
      </c>
      <c r="L238" s="1598"/>
      <c r="M238" s="1598"/>
      <c r="N238" s="65"/>
    </row>
    <row r="239" spans="1:15" ht="45" customHeight="1" x14ac:dyDescent="0.25">
      <c r="A239" s="41">
        <v>129</v>
      </c>
      <c r="B239" s="743" t="s">
        <v>517</v>
      </c>
      <c r="C239" s="165" t="s">
        <v>638</v>
      </c>
      <c r="D239" s="29" t="s">
        <v>19</v>
      </c>
      <c r="E239" s="29" t="s">
        <v>19</v>
      </c>
      <c r="F239" s="29" t="s">
        <v>313</v>
      </c>
      <c r="G239" s="33">
        <v>42500</v>
      </c>
      <c r="H239" s="3">
        <v>42500</v>
      </c>
      <c r="I239" s="39" t="s">
        <v>383</v>
      </c>
      <c r="J239" s="38">
        <v>44182</v>
      </c>
      <c r="K239" s="18" t="s">
        <v>176</v>
      </c>
      <c r="L239" s="77">
        <f>SUM(G239)</f>
        <v>42500</v>
      </c>
      <c r="M239" s="77">
        <f>SUM(H239)</f>
        <v>42500</v>
      </c>
      <c r="N239" s="64"/>
    </row>
    <row r="240" spans="1:15" ht="45" customHeight="1" x14ac:dyDescent="0.25">
      <c r="A240" s="41">
        <v>130</v>
      </c>
      <c r="B240" s="743" t="s">
        <v>518</v>
      </c>
      <c r="C240" s="165" t="s">
        <v>638</v>
      </c>
      <c r="D240" s="29" t="s">
        <v>284</v>
      </c>
      <c r="E240" s="29" t="s">
        <v>284</v>
      </c>
      <c r="F240" s="29" t="s">
        <v>318</v>
      </c>
      <c r="G240" s="33">
        <v>50200</v>
      </c>
      <c r="H240" s="3">
        <v>50200</v>
      </c>
      <c r="I240" s="39" t="s">
        <v>384</v>
      </c>
      <c r="J240" s="30">
        <v>44383</v>
      </c>
      <c r="K240" s="18" t="s">
        <v>176</v>
      </c>
      <c r="L240" s="77">
        <f>SUM(G240)</f>
        <v>50200</v>
      </c>
      <c r="M240" s="77">
        <f>SUM(H240)</f>
        <v>50200</v>
      </c>
      <c r="N240" s="64"/>
    </row>
    <row r="241" spans="1:15" ht="45" customHeight="1" x14ac:dyDescent="0.25">
      <c r="A241" s="1410">
        <v>131</v>
      </c>
      <c r="B241" s="1409" t="s">
        <v>519</v>
      </c>
      <c r="C241" s="1407" t="s">
        <v>638</v>
      </c>
      <c r="D241" s="1407" t="s">
        <v>25</v>
      </c>
      <c r="E241" s="29" t="s">
        <v>25</v>
      </c>
      <c r="F241" s="29" t="s">
        <v>179</v>
      </c>
      <c r="G241" s="33">
        <v>54000</v>
      </c>
      <c r="H241" s="3">
        <v>44600</v>
      </c>
      <c r="I241" s="1408" t="s">
        <v>336</v>
      </c>
      <c r="J241" s="1405">
        <v>44413</v>
      </c>
      <c r="K241" s="933" t="s">
        <v>379</v>
      </c>
      <c r="L241" s="1396">
        <f>SUM(G241:G241)</f>
        <v>54000</v>
      </c>
      <c r="M241" s="1396">
        <f>SUM(H241:H241)</f>
        <v>44600</v>
      </c>
      <c r="N241" s="64"/>
    </row>
    <row r="242" spans="1:15" ht="45" customHeight="1" x14ac:dyDescent="0.25">
      <c r="A242" s="381">
        <v>132</v>
      </c>
      <c r="B242" s="743" t="s">
        <v>521</v>
      </c>
      <c r="C242" s="165" t="s">
        <v>638</v>
      </c>
      <c r="D242" s="29" t="s">
        <v>19</v>
      </c>
      <c r="E242" s="29" t="s">
        <v>19</v>
      </c>
      <c r="F242" s="29" t="s">
        <v>86</v>
      </c>
      <c r="G242" s="33">
        <v>57050</v>
      </c>
      <c r="H242" s="3">
        <v>57050</v>
      </c>
      <c r="I242" s="39" t="s">
        <v>385</v>
      </c>
      <c r="J242" s="30">
        <v>44428</v>
      </c>
      <c r="K242" s="18" t="s">
        <v>176</v>
      </c>
      <c r="L242" s="77">
        <f t="shared" ref="L242:L250" si="10">SUM(G242)</f>
        <v>57050</v>
      </c>
      <c r="M242" s="77">
        <f t="shared" ref="M242:M250" si="11">SUM(H242)</f>
        <v>57050</v>
      </c>
      <c r="N242" s="64"/>
    </row>
    <row r="243" spans="1:15" ht="45" customHeight="1" x14ac:dyDescent="0.25">
      <c r="A243" s="381">
        <v>133</v>
      </c>
      <c r="B243" s="743" t="s">
        <v>520</v>
      </c>
      <c r="C243" s="165" t="s">
        <v>638</v>
      </c>
      <c r="D243" s="29" t="s">
        <v>322</v>
      </c>
      <c r="E243" s="29" t="s">
        <v>322</v>
      </c>
      <c r="F243" s="29" t="s">
        <v>323</v>
      </c>
      <c r="G243" s="33">
        <v>37400</v>
      </c>
      <c r="H243" s="3">
        <v>37400</v>
      </c>
      <c r="I243" s="29" t="s">
        <v>341</v>
      </c>
      <c r="J243" s="30">
        <v>44385</v>
      </c>
      <c r="K243" s="18" t="s">
        <v>176</v>
      </c>
      <c r="L243" s="77">
        <f t="shared" si="10"/>
        <v>37400</v>
      </c>
      <c r="M243" s="77">
        <f t="shared" si="11"/>
        <v>37400</v>
      </c>
      <c r="N243" s="64"/>
    </row>
    <row r="244" spans="1:15" s="118" customFormat="1" ht="45" customHeight="1" x14ac:dyDescent="0.25">
      <c r="A244" s="478">
        <v>134</v>
      </c>
      <c r="B244" s="743" t="s">
        <v>522</v>
      </c>
      <c r="C244" s="481" t="s">
        <v>638</v>
      </c>
      <c r="D244" s="481" t="s">
        <v>25</v>
      </c>
      <c r="E244" s="481" t="s">
        <v>25</v>
      </c>
      <c r="F244" s="481" t="s">
        <v>48</v>
      </c>
      <c r="G244" s="485">
        <v>20800</v>
      </c>
      <c r="H244" s="483">
        <v>20800</v>
      </c>
      <c r="I244" s="481" t="s">
        <v>338</v>
      </c>
      <c r="J244" s="484">
        <v>44386</v>
      </c>
      <c r="K244" s="933" t="s">
        <v>379</v>
      </c>
      <c r="L244" s="482">
        <f t="shared" si="10"/>
        <v>20800</v>
      </c>
      <c r="M244" s="482">
        <f t="shared" si="11"/>
        <v>20800</v>
      </c>
      <c r="N244" s="99"/>
    </row>
    <row r="245" spans="1:15" s="118" customFormat="1" ht="45" customHeight="1" x14ac:dyDescent="0.25">
      <c r="A245" s="1201">
        <v>135</v>
      </c>
      <c r="B245" s="1195" t="s">
        <v>523</v>
      </c>
      <c r="C245" s="1204" t="s">
        <v>638</v>
      </c>
      <c r="D245" s="1204" t="s">
        <v>10</v>
      </c>
      <c r="E245" s="1204" t="s">
        <v>10</v>
      </c>
      <c r="F245" s="1204" t="s">
        <v>329</v>
      </c>
      <c r="G245" s="1203">
        <v>22000</v>
      </c>
      <c r="H245" s="1198">
        <v>22000</v>
      </c>
      <c r="I245" s="1204" t="s">
        <v>386</v>
      </c>
      <c r="J245" s="1192">
        <v>44376</v>
      </c>
      <c r="K245" s="1116" t="s">
        <v>171</v>
      </c>
      <c r="L245" s="1190">
        <f>SUM(G245:G245)</f>
        <v>22000</v>
      </c>
      <c r="M245" s="1190">
        <f>SUM(H245:H245)</f>
        <v>22000</v>
      </c>
      <c r="N245" s="99"/>
      <c r="O245" s="1125"/>
    </row>
    <row r="246" spans="1:15" ht="45" customHeight="1" x14ac:dyDescent="0.25">
      <c r="A246" s="72">
        <v>136</v>
      </c>
      <c r="B246" s="743" t="s">
        <v>524</v>
      </c>
      <c r="C246" s="165" t="s">
        <v>638</v>
      </c>
      <c r="D246" s="29" t="s">
        <v>63</v>
      </c>
      <c r="E246" s="29" t="s">
        <v>63</v>
      </c>
      <c r="F246" s="29" t="s">
        <v>307</v>
      </c>
      <c r="G246" s="33">
        <v>20000</v>
      </c>
      <c r="H246" s="3">
        <v>20000</v>
      </c>
      <c r="I246" s="304" t="s">
        <v>387</v>
      </c>
      <c r="J246" s="30">
        <v>44355</v>
      </c>
      <c r="K246" s="18" t="s">
        <v>176</v>
      </c>
      <c r="L246" s="77">
        <f t="shared" si="10"/>
        <v>20000</v>
      </c>
      <c r="M246" s="77">
        <f t="shared" si="11"/>
        <v>20000</v>
      </c>
      <c r="N246" s="64"/>
    </row>
    <row r="247" spans="1:15" ht="45" customHeight="1" x14ac:dyDescent="0.25">
      <c r="A247" s="718">
        <v>137</v>
      </c>
      <c r="B247" s="755" t="s">
        <v>525</v>
      </c>
      <c r="C247" s="719" t="s">
        <v>638</v>
      </c>
      <c r="D247" s="721" t="s">
        <v>25</v>
      </c>
      <c r="E247" s="719" t="s">
        <v>25</v>
      </c>
      <c r="F247" s="723" t="s">
        <v>690</v>
      </c>
      <c r="G247" s="722">
        <v>42700</v>
      </c>
      <c r="H247" s="724">
        <v>42700</v>
      </c>
      <c r="I247" s="721" t="s">
        <v>368</v>
      </c>
      <c r="J247" s="717">
        <v>44425</v>
      </c>
      <c r="K247" s="933" t="s">
        <v>379</v>
      </c>
      <c r="L247" s="720">
        <f>SUM(G247)</f>
        <v>42700</v>
      </c>
      <c r="M247" s="720">
        <f>SUM(H247)</f>
        <v>42700</v>
      </c>
      <c r="N247" s="64"/>
    </row>
    <row r="248" spans="1:15" ht="45" customHeight="1" x14ac:dyDescent="0.25">
      <c r="A248" s="72">
        <v>138</v>
      </c>
      <c r="B248" s="743" t="s">
        <v>526</v>
      </c>
      <c r="C248" s="165" t="s">
        <v>638</v>
      </c>
      <c r="D248" s="27" t="s">
        <v>12</v>
      </c>
      <c r="E248" s="29" t="s">
        <v>12</v>
      </c>
      <c r="F248" s="29" t="s">
        <v>24</v>
      </c>
      <c r="G248" s="33">
        <v>22000</v>
      </c>
      <c r="H248" s="3">
        <v>22000</v>
      </c>
      <c r="I248" s="308" t="s">
        <v>388</v>
      </c>
      <c r="J248" s="30">
        <v>44383</v>
      </c>
      <c r="K248" s="943" t="s">
        <v>735</v>
      </c>
      <c r="L248" s="77">
        <f t="shared" si="10"/>
        <v>22000</v>
      </c>
      <c r="M248" s="77">
        <f t="shared" si="11"/>
        <v>22000</v>
      </c>
      <c r="N248" s="64"/>
    </row>
    <row r="249" spans="1:15" ht="45" customHeight="1" x14ac:dyDescent="0.25">
      <c r="A249" s="1502">
        <v>139</v>
      </c>
      <c r="B249" s="1507" t="s">
        <v>527</v>
      </c>
      <c r="C249" s="1518" t="s">
        <v>638</v>
      </c>
      <c r="D249" s="1513" t="s">
        <v>19</v>
      </c>
      <c r="E249" s="1518" t="s">
        <v>19</v>
      </c>
      <c r="F249" s="29" t="s">
        <v>313</v>
      </c>
      <c r="G249" s="33">
        <v>20000</v>
      </c>
      <c r="H249" s="3">
        <v>20000</v>
      </c>
      <c r="I249" s="1513" t="s">
        <v>389</v>
      </c>
      <c r="J249" s="1497">
        <v>44386</v>
      </c>
      <c r="K249" s="18" t="s">
        <v>176</v>
      </c>
      <c r="L249" s="1485">
        <f>SUM(G249:G249)</f>
        <v>20000</v>
      </c>
      <c r="M249" s="1485">
        <f>SUM(H249:H249)</f>
        <v>20000</v>
      </c>
      <c r="N249" s="64"/>
    </row>
    <row r="250" spans="1:15" customFormat="1" ht="45" customHeight="1" x14ac:dyDescent="0.25">
      <c r="A250" s="72">
        <v>140</v>
      </c>
      <c r="B250" s="743" t="s">
        <v>528</v>
      </c>
      <c r="C250" s="33" t="s">
        <v>638</v>
      </c>
      <c r="D250" s="29" t="s">
        <v>53</v>
      </c>
      <c r="E250" s="3" t="s">
        <v>53</v>
      </c>
      <c r="F250" s="29" t="s">
        <v>4</v>
      </c>
      <c r="G250" s="33">
        <v>56600</v>
      </c>
      <c r="H250" s="3">
        <v>56600</v>
      </c>
      <c r="I250" s="27" t="s">
        <v>216</v>
      </c>
      <c r="J250" s="30">
        <v>44469</v>
      </c>
      <c r="K250" s="20" t="s">
        <v>170</v>
      </c>
      <c r="L250" s="77">
        <f t="shared" si="10"/>
        <v>56600</v>
      </c>
      <c r="M250" s="77">
        <f t="shared" si="11"/>
        <v>56600</v>
      </c>
      <c r="N250" s="64"/>
      <c r="O250" s="10"/>
    </row>
    <row r="251" spans="1:15" s="1004" customFormat="1" ht="45" customHeight="1" x14ac:dyDescent="0.25">
      <c r="A251" s="1626">
        <v>141</v>
      </c>
      <c r="B251" s="1618" t="s">
        <v>529</v>
      </c>
      <c r="C251" s="1685" t="s">
        <v>638</v>
      </c>
      <c r="D251" s="1625" t="s">
        <v>10</v>
      </c>
      <c r="E251" s="1685" t="s">
        <v>26</v>
      </c>
      <c r="F251" s="1621" t="s">
        <v>347</v>
      </c>
      <c r="G251" s="1573">
        <v>40000</v>
      </c>
      <c r="H251" s="1575">
        <v>29500</v>
      </c>
      <c r="I251" s="1625" t="s">
        <v>376</v>
      </c>
      <c r="J251" s="1641">
        <v>44483</v>
      </c>
      <c r="K251" s="455" t="s">
        <v>171</v>
      </c>
      <c r="L251" s="1624">
        <f>SUM(G251:G255)</f>
        <v>82000</v>
      </c>
      <c r="M251" s="1619">
        <f>SUM(H251:H255)</f>
        <v>29500</v>
      </c>
      <c r="N251" s="850"/>
      <c r="O251" s="233" t="s">
        <v>949</v>
      </c>
    </row>
    <row r="252" spans="1:15" s="8" customFormat="1" ht="45" customHeight="1" x14ac:dyDescent="0.25">
      <c r="A252" s="1626"/>
      <c r="B252" s="1618"/>
      <c r="C252" s="1685"/>
      <c r="D252" s="1625"/>
      <c r="E252" s="1685"/>
      <c r="F252" s="1622"/>
      <c r="G252" s="1574"/>
      <c r="H252" s="1576"/>
      <c r="I252" s="1625"/>
      <c r="J252" s="1641"/>
      <c r="K252" s="214"/>
      <c r="L252" s="1624"/>
      <c r="M252" s="1623"/>
      <c r="N252" s="64"/>
      <c r="O252" s="10"/>
    </row>
    <row r="253" spans="1:15" s="8" customFormat="1" ht="45" customHeight="1" x14ac:dyDescent="0.25">
      <c r="A253" s="1626"/>
      <c r="B253" s="1618"/>
      <c r="C253" s="1685"/>
      <c r="D253" s="1625"/>
      <c r="E253" s="1601" t="s">
        <v>18</v>
      </c>
      <c r="F253" s="1601" t="s">
        <v>686</v>
      </c>
      <c r="G253" s="216">
        <v>30000</v>
      </c>
      <c r="H253" s="215"/>
      <c r="I253" s="1625"/>
      <c r="J253" s="1641"/>
      <c r="K253" s="214"/>
      <c r="L253" s="1624"/>
      <c r="M253" s="1623"/>
      <c r="N253" s="64"/>
      <c r="O253" s="10"/>
    </row>
    <row r="254" spans="1:15" s="8" customFormat="1" ht="45" customHeight="1" x14ac:dyDescent="0.25">
      <c r="A254" s="1626"/>
      <c r="B254" s="1618"/>
      <c r="C254" s="217" t="s">
        <v>97</v>
      </c>
      <c r="D254" s="1625"/>
      <c r="E254" s="1601"/>
      <c r="F254" s="1601"/>
      <c r="G254" s="216">
        <v>10000</v>
      </c>
      <c r="H254" s="215"/>
      <c r="I254" s="1625"/>
      <c r="J254" s="1641"/>
      <c r="K254" s="214"/>
      <c r="L254" s="1624"/>
      <c r="M254" s="1623"/>
      <c r="N254" s="64"/>
      <c r="O254" s="10"/>
    </row>
    <row r="255" spans="1:15" s="8" customFormat="1" ht="45" customHeight="1" x14ac:dyDescent="0.25">
      <c r="A255" s="1626"/>
      <c r="B255" s="1618"/>
      <c r="C255" s="217" t="s">
        <v>222</v>
      </c>
      <c r="D255" s="1625"/>
      <c r="E255" s="1601"/>
      <c r="F255" s="1601"/>
      <c r="G255" s="216">
        <v>2000</v>
      </c>
      <c r="H255" s="215"/>
      <c r="I255" s="1625"/>
      <c r="J255" s="1641"/>
      <c r="K255" s="214"/>
      <c r="L255" s="1624"/>
      <c r="M255" s="1623"/>
      <c r="N255" s="64"/>
      <c r="O255" s="10"/>
    </row>
    <row r="256" spans="1:15" s="1023" customFormat="1" ht="45" customHeight="1" x14ac:dyDescent="0.25">
      <c r="A256" s="1202">
        <v>142</v>
      </c>
      <c r="B256" s="1196" t="s">
        <v>530</v>
      </c>
      <c r="C256" s="1205" t="s">
        <v>638</v>
      </c>
      <c r="D256" s="1189" t="s">
        <v>46</v>
      </c>
      <c r="E256" s="1205" t="s">
        <v>46</v>
      </c>
      <c r="F256" s="1205" t="s">
        <v>47</v>
      </c>
      <c r="G256" s="1188">
        <v>42700</v>
      </c>
      <c r="H256" s="1207">
        <v>42700</v>
      </c>
      <c r="I256" s="1207" t="s">
        <v>269</v>
      </c>
      <c r="J256" s="1193">
        <v>44503</v>
      </c>
      <c r="K256" s="1189" t="s">
        <v>172</v>
      </c>
      <c r="L256" s="1191">
        <f t="shared" ref="L256:M257" si="12">G256</f>
        <v>42700</v>
      </c>
      <c r="M256" s="1200">
        <f t="shared" si="12"/>
        <v>42700</v>
      </c>
      <c r="N256" s="99"/>
      <c r="O256" s="118"/>
    </row>
    <row r="257" spans="1:16" s="8" customFormat="1" ht="45" customHeight="1" x14ac:dyDescent="0.25">
      <c r="A257" s="1639">
        <v>143</v>
      </c>
      <c r="B257" s="1614" t="s">
        <v>531</v>
      </c>
      <c r="C257" s="1632" t="s">
        <v>638</v>
      </c>
      <c r="D257" s="694" t="s">
        <v>18</v>
      </c>
      <c r="E257" s="693" t="s">
        <v>18</v>
      </c>
      <c r="F257" s="693" t="s">
        <v>69</v>
      </c>
      <c r="G257" s="695">
        <v>50000</v>
      </c>
      <c r="H257" s="640">
        <v>50000</v>
      </c>
      <c r="I257" s="696" t="s">
        <v>332</v>
      </c>
      <c r="J257" s="1587">
        <v>44510</v>
      </c>
      <c r="K257" s="1108" t="s">
        <v>379</v>
      </c>
      <c r="L257" s="1567">
        <f t="shared" si="12"/>
        <v>50000</v>
      </c>
      <c r="M257" s="1567">
        <f t="shared" si="12"/>
        <v>50000</v>
      </c>
      <c r="N257" s="99"/>
      <c r="O257" s="118"/>
    </row>
    <row r="258" spans="1:16" s="726" customFormat="1" ht="45" customHeight="1" x14ac:dyDescent="0.25">
      <c r="A258" s="1640"/>
      <c r="B258" s="1615"/>
      <c r="C258" s="1633"/>
      <c r="D258" s="1112" t="s">
        <v>18</v>
      </c>
      <c r="E258" s="1110" t="s">
        <v>18</v>
      </c>
      <c r="F258" s="1110" t="s">
        <v>893</v>
      </c>
      <c r="G258" s="1120">
        <v>40000</v>
      </c>
      <c r="H258" s="1113"/>
      <c r="I258" s="1118"/>
      <c r="J258" s="1588"/>
      <c r="K258" s="1108"/>
      <c r="L258" s="1568"/>
      <c r="M258" s="1568"/>
      <c r="N258" s="99"/>
      <c r="O258" s="118"/>
    </row>
    <row r="259" spans="1:16" s="8" customFormat="1" ht="45" customHeight="1" x14ac:dyDescent="0.25">
      <c r="A259" s="624">
        <v>144</v>
      </c>
      <c r="B259" s="753" t="s">
        <v>532</v>
      </c>
      <c r="C259" s="167" t="s">
        <v>222</v>
      </c>
      <c r="D259" s="28" t="s">
        <v>10</v>
      </c>
      <c r="E259" s="35" t="s">
        <v>10</v>
      </c>
      <c r="F259" s="35" t="s">
        <v>315</v>
      </c>
      <c r="G259" s="36">
        <v>2000</v>
      </c>
      <c r="H259" s="34">
        <v>2000</v>
      </c>
      <c r="I259" s="3" t="s">
        <v>339</v>
      </c>
      <c r="J259" s="32">
        <v>44540</v>
      </c>
      <c r="K259" s="935" t="s">
        <v>171</v>
      </c>
      <c r="L259" s="77">
        <f>G259</f>
        <v>2000</v>
      </c>
      <c r="M259" s="77">
        <f>H259</f>
        <v>2000</v>
      </c>
      <c r="N259" s="64"/>
      <c r="O259" s="10"/>
    </row>
    <row r="260" spans="1:16" s="8" customFormat="1" ht="45" customHeight="1" x14ac:dyDescent="0.25">
      <c r="A260" s="624">
        <v>145</v>
      </c>
      <c r="B260" s="743" t="s">
        <v>559</v>
      </c>
      <c r="C260" s="167" t="s">
        <v>638</v>
      </c>
      <c r="D260" s="92" t="s">
        <v>15</v>
      </c>
      <c r="E260" s="92" t="s">
        <v>15</v>
      </c>
      <c r="F260" s="94" t="s">
        <v>23</v>
      </c>
      <c r="G260" s="36">
        <v>41200</v>
      </c>
      <c r="H260" s="93">
        <v>41200</v>
      </c>
      <c r="I260" s="93" t="s">
        <v>368</v>
      </c>
      <c r="J260" s="95">
        <v>44746</v>
      </c>
      <c r="K260" s="92" t="s">
        <v>709</v>
      </c>
      <c r="L260" s="96">
        <f>G260</f>
        <v>41200</v>
      </c>
      <c r="M260" s="96">
        <f>H260</f>
        <v>41200</v>
      </c>
      <c r="N260" s="64"/>
      <c r="O260" s="10"/>
    </row>
    <row r="261" spans="1:16" s="8" customFormat="1" ht="61.5" customHeight="1" x14ac:dyDescent="0.25">
      <c r="A261" s="1612">
        <v>146</v>
      </c>
      <c r="B261" s="1614" t="s">
        <v>651</v>
      </c>
      <c r="C261" s="1609" t="s">
        <v>638</v>
      </c>
      <c r="D261" s="1591" t="s">
        <v>25</v>
      </c>
      <c r="E261" s="1591" t="s">
        <v>25</v>
      </c>
      <c r="F261" s="191" t="s">
        <v>604</v>
      </c>
      <c r="G261" s="190">
        <v>57400</v>
      </c>
      <c r="H261" s="192">
        <v>57400</v>
      </c>
      <c r="I261" s="1564" t="s">
        <v>534</v>
      </c>
      <c r="J261" s="189">
        <v>44748</v>
      </c>
      <c r="K261" s="188" t="s">
        <v>176</v>
      </c>
      <c r="L261" s="1546">
        <f>SUM(G261:G262)</f>
        <v>97400</v>
      </c>
      <c r="M261" s="1546">
        <f>SUM(H261:H262)</f>
        <v>97400</v>
      </c>
      <c r="N261" s="64"/>
      <c r="O261" s="10"/>
    </row>
    <row r="262" spans="1:16" s="8" customFormat="1" ht="61.5" customHeight="1" x14ac:dyDescent="0.25">
      <c r="A262" s="1613"/>
      <c r="B262" s="1615"/>
      <c r="C262" s="1610"/>
      <c r="D262" s="1592"/>
      <c r="E262" s="1592"/>
      <c r="F262" s="410" t="s">
        <v>772</v>
      </c>
      <c r="G262" s="413">
        <v>40000</v>
      </c>
      <c r="H262" s="414">
        <v>40000</v>
      </c>
      <c r="I262" s="1566"/>
      <c r="J262" s="412"/>
      <c r="K262" s="411"/>
      <c r="L262" s="1547"/>
      <c r="M262" s="1547"/>
      <c r="N262" s="64"/>
      <c r="O262" s="10"/>
    </row>
    <row r="263" spans="1:16" s="8" customFormat="1" ht="45" customHeight="1" x14ac:dyDescent="0.25">
      <c r="A263" s="1033">
        <v>147</v>
      </c>
      <c r="B263" s="1034" t="s">
        <v>555</v>
      </c>
      <c r="C263" s="1027" t="s">
        <v>638</v>
      </c>
      <c r="D263" s="1031" t="s">
        <v>12</v>
      </c>
      <c r="E263" s="1031" t="s">
        <v>12</v>
      </c>
      <c r="F263" s="1027" t="s">
        <v>201</v>
      </c>
      <c r="G263" s="1030">
        <v>93250</v>
      </c>
      <c r="H263" s="1029">
        <v>79250</v>
      </c>
      <c r="I263" s="1032" t="s">
        <v>340</v>
      </c>
      <c r="J263" s="1026">
        <v>44749</v>
      </c>
      <c r="K263" s="1031" t="s">
        <v>172</v>
      </c>
      <c r="L263" s="1028">
        <f t="shared" ref="L263:M264" si="13">G263</f>
        <v>93250</v>
      </c>
      <c r="M263" s="1028">
        <f t="shared" si="13"/>
        <v>79250</v>
      </c>
      <c r="N263" s="64"/>
      <c r="O263" s="731"/>
    </row>
    <row r="264" spans="1:16" s="8" customFormat="1" ht="62.45" customHeight="1" x14ac:dyDescent="0.25">
      <c r="A264" s="380">
        <v>148</v>
      </c>
      <c r="B264" s="753" t="s">
        <v>605</v>
      </c>
      <c r="C264" s="167" t="s">
        <v>638</v>
      </c>
      <c r="D264" s="102" t="s">
        <v>15</v>
      </c>
      <c r="E264" s="102" t="s">
        <v>15</v>
      </c>
      <c r="F264" s="103" t="s">
        <v>23</v>
      </c>
      <c r="G264" s="36">
        <v>31000</v>
      </c>
      <c r="H264" s="100">
        <v>31000</v>
      </c>
      <c r="I264" s="106" t="s">
        <v>375</v>
      </c>
      <c r="J264" s="105">
        <v>44763</v>
      </c>
      <c r="K264" s="102" t="s">
        <v>606</v>
      </c>
      <c r="L264" s="104">
        <f t="shared" si="13"/>
        <v>31000</v>
      </c>
      <c r="M264" s="104">
        <f t="shared" si="13"/>
        <v>31000</v>
      </c>
      <c r="N264" s="64"/>
      <c r="O264" s="10"/>
    </row>
    <row r="265" spans="1:16" s="8" customFormat="1" ht="62.45" customHeight="1" x14ac:dyDescent="0.25">
      <c r="A265" s="1612">
        <v>149</v>
      </c>
      <c r="B265" s="1614" t="s">
        <v>547</v>
      </c>
      <c r="C265" s="1616" t="s">
        <v>638</v>
      </c>
      <c r="D265" s="1609" t="s">
        <v>51</v>
      </c>
      <c r="E265" s="702" t="s">
        <v>345</v>
      </c>
      <c r="F265" s="701" t="s">
        <v>898</v>
      </c>
      <c r="G265" s="700">
        <v>30000</v>
      </c>
      <c r="H265" s="697"/>
      <c r="I265" s="698"/>
      <c r="J265" s="699"/>
      <c r="K265" s="702"/>
      <c r="L265" s="1546">
        <f>G265+G266</f>
        <v>122200</v>
      </c>
      <c r="M265" s="1546">
        <f>H266+H265</f>
        <v>52200</v>
      </c>
      <c r="N265" s="64"/>
      <c r="O265" s="10"/>
    </row>
    <row r="266" spans="1:16" s="8" customFormat="1" ht="62.45" customHeight="1" x14ac:dyDescent="0.25">
      <c r="A266" s="1613"/>
      <c r="B266" s="1615"/>
      <c r="C266" s="1617"/>
      <c r="D266" s="1610"/>
      <c r="E266" s="117" t="s">
        <v>20</v>
      </c>
      <c r="F266" s="116" t="s">
        <v>247</v>
      </c>
      <c r="G266" s="9">
        <v>92200</v>
      </c>
      <c r="H266" s="100">
        <v>52200</v>
      </c>
      <c r="I266" s="117" t="s">
        <v>251</v>
      </c>
      <c r="J266" s="114">
        <v>44776</v>
      </c>
      <c r="K266" s="115" t="s">
        <v>942</v>
      </c>
      <c r="L266" s="1547"/>
      <c r="M266" s="1547"/>
      <c r="N266" s="64"/>
      <c r="O266" s="10"/>
    </row>
    <row r="267" spans="1:16" s="8" customFormat="1" ht="62.45" customHeight="1" x14ac:dyDescent="0.25">
      <c r="A267" s="1297">
        <v>150</v>
      </c>
      <c r="B267" s="821" t="s">
        <v>585</v>
      </c>
      <c r="C267" s="820" t="s">
        <v>638</v>
      </c>
      <c r="D267" s="122" t="s">
        <v>25</v>
      </c>
      <c r="E267" s="122" t="s">
        <v>25</v>
      </c>
      <c r="F267" s="123" t="s">
        <v>604</v>
      </c>
      <c r="G267" s="9">
        <v>54400</v>
      </c>
      <c r="H267" s="121">
        <v>54400</v>
      </c>
      <c r="I267" s="822" t="s">
        <v>596</v>
      </c>
      <c r="J267" s="823">
        <v>44817</v>
      </c>
      <c r="K267" s="935" t="s">
        <v>379</v>
      </c>
      <c r="L267" s="814">
        <f>SUM(G267)</f>
        <v>54400</v>
      </c>
      <c r="M267" s="814">
        <f>SUM(H267)</f>
        <v>54400</v>
      </c>
      <c r="N267" s="64"/>
      <c r="O267" s="731"/>
      <c r="P267" s="731"/>
    </row>
    <row r="268" spans="1:16" s="8" customFormat="1" ht="62.45" customHeight="1" x14ac:dyDescent="0.25">
      <c r="A268" s="133">
        <v>151</v>
      </c>
      <c r="B268" s="743" t="s">
        <v>563</v>
      </c>
      <c r="C268" s="168" t="s">
        <v>97</v>
      </c>
      <c r="D268" s="140" t="s">
        <v>59</v>
      </c>
      <c r="E268" s="134" t="s">
        <v>59</v>
      </c>
      <c r="F268" s="142" t="s">
        <v>217</v>
      </c>
      <c r="G268" s="135">
        <v>10000</v>
      </c>
      <c r="H268" s="138">
        <v>6050</v>
      </c>
      <c r="I268" s="141" t="s">
        <v>536</v>
      </c>
      <c r="J268" s="136">
        <v>44860</v>
      </c>
      <c r="K268" s="139" t="s">
        <v>378</v>
      </c>
      <c r="L268" s="137">
        <f t="shared" ref="L268:M271" si="14">G268</f>
        <v>10000</v>
      </c>
      <c r="M268" s="137">
        <f t="shared" si="14"/>
        <v>6050</v>
      </c>
      <c r="N268" s="64"/>
      <c r="O268" s="10"/>
    </row>
    <row r="269" spans="1:16" s="1004" customFormat="1" ht="62.45" customHeight="1" x14ac:dyDescent="0.25">
      <c r="A269" s="1088">
        <v>152</v>
      </c>
      <c r="B269" s="1089" t="s">
        <v>626</v>
      </c>
      <c r="C269" s="1086" t="s">
        <v>638</v>
      </c>
      <c r="D269" s="1087" t="s">
        <v>73</v>
      </c>
      <c r="E269" s="1087" t="s">
        <v>73</v>
      </c>
      <c r="F269" s="1086" t="s">
        <v>611</v>
      </c>
      <c r="G269" s="1092">
        <v>29200</v>
      </c>
      <c r="H269" s="713">
        <v>29200</v>
      </c>
      <c r="I269" s="456" t="s">
        <v>612</v>
      </c>
      <c r="J269" s="1090">
        <v>44862</v>
      </c>
      <c r="K269" s="1087" t="s">
        <v>739</v>
      </c>
      <c r="L269" s="1091">
        <f t="shared" si="14"/>
        <v>29200</v>
      </c>
      <c r="M269" s="1091">
        <f t="shared" si="14"/>
        <v>29200</v>
      </c>
      <c r="N269" s="233"/>
      <c r="O269" s="233" t="s">
        <v>944</v>
      </c>
    </row>
    <row r="270" spans="1:16" s="8" customFormat="1" ht="62.45" customHeight="1" x14ac:dyDescent="0.25">
      <c r="A270" s="146">
        <v>153</v>
      </c>
      <c r="B270" s="743" t="s">
        <v>549</v>
      </c>
      <c r="C270" s="9" t="s">
        <v>638</v>
      </c>
      <c r="D270" s="152" t="s">
        <v>73</v>
      </c>
      <c r="E270" s="153" t="s">
        <v>73</v>
      </c>
      <c r="F270" s="154" t="s">
        <v>283</v>
      </c>
      <c r="G270" s="147">
        <v>28700</v>
      </c>
      <c r="H270" s="150">
        <v>28700</v>
      </c>
      <c r="I270" s="153" t="s">
        <v>296</v>
      </c>
      <c r="J270" s="148">
        <v>44868</v>
      </c>
      <c r="K270" s="151" t="s">
        <v>739</v>
      </c>
      <c r="L270" s="149">
        <f t="shared" si="14"/>
        <v>28700</v>
      </c>
      <c r="M270" s="149">
        <f t="shared" si="14"/>
        <v>28700</v>
      </c>
      <c r="N270" s="64"/>
      <c r="O270" s="10"/>
    </row>
    <row r="271" spans="1:16" s="8" customFormat="1" ht="62.45" customHeight="1" x14ac:dyDescent="0.25">
      <c r="A271" s="178">
        <v>154</v>
      </c>
      <c r="B271" s="743" t="s">
        <v>558</v>
      </c>
      <c r="C271" s="183" t="s">
        <v>638</v>
      </c>
      <c r="D271" s="183" t="s">
        <v>37</v>
      </c>
      <c r="E271" s="183" t="s">
        <v>37</v>
      </c>
      <c r="F271" s="183" t="s">
        <v>328</v>
      </c>
      <c r="G271" s="184">
        <v>40000</v>
      </c>
      <c r="H271" s="182">
        <v>22800</v>
      </c>
      <c r="I271" s="184" t="s">
        <v>648</v>
      </c>
      <c r="J271" s="176">
        <v>44922</v>
      </c>
      <c r="K271" s="936" t="s">
        <v>316</v>
      </c>
      <c r="L271" s="177">
        <f t="shared" si="14"/>
        <v>40000</v>
      </c>
      <c r="M271" s="177">
        <f t="shared" si="14"/>
        <v>22800</v>
      </c>
      <c r="N271" s="64"/>
      <c r="O271" s="10"/>
    </row>
    <row r="272" spans="1:16" s="1004" customFormat="1" ht="62.45" customHeight="1" x14ac:dyDescent="0.25">
      <c r="A272" s="759">
        <v>155</v>
      </c>
      <c r="B272" s="754" t="s">
        <v>550</v>
      </c>
      <c r="C272" s="564" t="s">
        <v>638</v>
      </c>
      <c r="D272" s="487" t="s">
        <v>12</v>
      </c>
      <c r="E272" s="713" t="s">
        <v>12</v>
      </c>
      <c r="F272" s="1086" t="s">
        <v>35</v>
      </c>
      <c r="G272" s="564">
        <v>56000</v>
      </c>
      <c r="H272" s="713">
        <v>56000</v>
      </c>
      <c r="I272" s="487" t="s">
        <v>535</v>
      </c>
      <c r="J272" s="760">
        <v>44929</v>
      </c>
      <c r="K272" s="1087" t="s">
        <v>176</v>
      </c>
      <c r="L272" s="716">
        <f t="shared" ref="L272:L276" si="15">G272</f>
        <v>56000</v>
      </c>
      <c r="M272" s="1091">
        <f>H272</f>
        <v>56000</v>
      </c>
      <c r="N272" s="850"/>
      <c r="O272" s="1100" t="s">
        <v>804</v>
      </c>
    </row>
    <row r="273" spans="1:15" s="1023" customFormat="1" ht="62.45" customHeight="1" x14ac:dyDescent="0.25">
      <c r="A273" s="1254">
        <v>156</v>
      </c>
      <c r="B273" s="1251" t="s">
        <v>546</v>
      </c>
      <c r="C273" s="1255" t="s">
        <v>638</v>
      </c>
      <c r="D273" s="1253" t="s">
        <v>0</v>
      </c>
      <c r="E273" s="1252" t="s">
        <v>0</v>
      </c>
      <c r="F273" s="1253" t="s">
        <v>14</v>
      </c>
      <c r="G273" s="1255">
        <v>24500</v>
      </c>
      <c r="H273" s="1247">
        <v>24500</v>
      </c>
      <c r="I273" s="1252" t="s">
        <v>282</v>
      </c>
      <c r="J273" s="1250">
        <v>44937</v>
      </c>
      <c r="K273" s="1248" t="s">
        <v>379</v>
      </c>
      <c r="L273" s="1249">
        <f t="shared" si="15"/>
        <v>24500</v>
      </c>
      <c r="M273" s="1249">
        <f>H273</f>
        <v>24500</v>
      </c>
      <c r="N273" s="99"/>
      <c r="O273" s="1125"/>
    </row>
    <row r="274" spans="1:15" s="8" customFormat="1" ht="62.45" customHeight="1" x14ac:dyDescent="0.25">
      <c r="A274" s="380">
        <v>157</v>
      </c>
      <c r="B274" s="743" t="s">
        <v>565</v>
      </c>
      <c r="C274" s="200" t="s">
        <v>638</v>
      </c>
      <c r="D274" s="199" t="s">
        <v>26</v>
      </c>
      <c r="E274" s="200" t="s">
        <v>26</v>
      </c>
      <c r="F274" s="200" t="s">
        <v>347</v>
      </c>
      <c r="G274" s="201">
        <v>60000</v>
      </c>
      <c r="H274" s="198">
        <v>23200</v>
      </c>
      <c r="I274" s="202" t="s">
        <v>538</v>
      </c>
      <c r="J274" s="197">
        <v>44958</v>
      </c>
      <c r="K274" s="196" t="s">
        <v>878</v>
      </c>
      <c r="L274" s="195">
        <f t="shared" si="15"/>
        <v>60000</v>
      </c>
      <c r="M274" s="195">
        <f>H274</f>
        <v>23200</v>
      </c>
      <c r="N274" s="64"/>
      <c r="O274" s="10"/>
    </row>
    <row r="275" spans="1:15" s="8" customFormat="1" ht="62.45" customHeight="1" x14ac:dyDescent="0.25">
      <c r="A275" s="991">
        <v>158</v>
      </c>
      <c r="B275" s="992" t="s">
        <v>703</v>
      </c>
      <c r="C275" s="985" t="s">
        <v>638</v>
      </c>
      <c r="D275" s="987" t="s">
        <v>25</v>
      </c>
      <c r="E275" s="985" t="s">
        <v>25</v>
      </c>
      <c r="F275" s="242" t="s">
        <v>30</v>
      </c>
      <c r="G275" s="243">
        <v>68600</v>
      </c>
      <c r="H275" s="241">
        <v>68600</v>
      </c>
      <c r="I275" s="994" t="s">
        <v>665</v>
      </c>
      <c r="J275" s="1306">
        <v>45078</v>
      </c>
      <c r="K275" s="935" t="s">
        <v>379</v>
      </c>
      <c r="L275" s="989">
        <f>G275</f>
        <v>68600</v>
      </c>
      <c r="M275" s="989">
        <f>H275</f>
        <v>68600</v>
      </c>
      <c r="N275" s="64"/>
      <c r="O275" s="10"/>
    </row>
    <row r="276" spans="1:15" s="8" customFormat="1" ht="62.45" customHeight="1" x14ac:dyDescent="0.25">
      <c r="A276" s="249">
        <v>159</v>
      </c>
      <c r="B276" s="743" t="s">
        <v>544</v>
      </c>
      <c r="C276" s="260" t="s">
        <v>638</v>
      </c>
      <c r="D276" s="259" t="s">
        <v>18</v>
      </c>
      <c r="E276" s="261" t="s">
        <v>18</v>
      </c>
      <c r="F276" s="259" t="s">
        <v>65</v>
      </c>
      <c r="G276" s="260">
        <v>30000</v>
      </c>
      <c r="H276" s="261">
        <v>30000</v>
      </c>
      <c r="I276" s="261" t="s">
        <v>231</v>
      </c>
      <c r="J276" s="1306">
        <v>45091</v>
      </c>
      <c r="K276" s="252" t="s">
        <v>176</v>
      </c>
      <c r="L276" s="254">
        <f t="shared" si="15"/>
        <v>30000</v>
      </c>
      <c r="M276" s="254">
        <f>H276</f>
        <v>30000</v>
      </c>
      <c r="N276" s="64"/>
      <c r="O276" s="10"/>
    </row>
    <row r="277" spans="1:15" s="1023" customFormat="1" ht="62.45" customHeight="1" x14ac:dyDescent="0.25">
      <c r="A277" s="1657">
        <v>160</v>
      </c>
      <c r="B277" s="1659" t="s">
        <v>588</v>
      </c>
      <c r="C277" s="1573" t="s">
        <v>638</v>
      </c>
      <c r="D277" s="1689" t="s">
        <v>589</v>
      </c>
      <c r="E277" s="1234" t="s">
        <v>589</v>
      </c>
      <c r="F277" s="1230" t="s">
        <v>590</v>
      </c>
      <c r="G277" s="1232">
        <v>70000</v>
      </c>
      <c r="H277" s="1225">
        <v>26600</v>
      </c>
      <c r="I277" s="1575" t="s">
        <v>602</v>
      </c>
      <c r="J277" s="1679">
        <v>45097</v>
      </c>
      <c r="K277" s="1432" t="s">
        <v>379</v>
      </c>
      <c r="L277" s="1619">
        <f>(G277+G278)</f>
        <v>113300</v>
      </c>
      <c r="M277" s="1619">
        <f>(H277+H278)</f>
        <v>69900</v>
      </c>
      <c r="N277" s="99"/>
      <c r="O277" s="118"/>
    </row>
    <row r="278" spans="1:15" s="1023" customFormat="1" ht="62.45" customHeight="1" x14ac:dyDescent="0.25">
      <c r="A278" s="1658"/>
      <c r="B278" s="1660"/>
      <c r="C278" s="1574"/>
      <c r="D278" s="1690"/>
      <c r="E278" s="1431" t="s">
        <v>796</v>
      </c>
      <c r="F278" s="1427" t="s">
        <v>797</v>
      </c>
      <c r="G278" s="564">
        <v>43300</v>
      </c>
      <c r="H278" s="1435">
        <v>43300</v>
      </c>
      <c r="I278" s="1576"/>
      <c r="J278" s="1680"/>
      <c r="K278" s="1432" t="s">
        <v>379</v>
      </c>
      <c r="L278" s="1620"/>
      <c r="M278" s="1620"/>
      <c r="N278" s="850"/>
      <c r="O278" s="1100" t="s">
        <v>949</v>
      </c>
    </row>
    <row r="279" spans="1:15" s="1023" customFormat="1" ht="62.45" customHeight="1" x14ac:dyDescent="0.25">
      <c r="A279" s="1274">
        <v>161</v>
      </c>
      <c r="B279" s="1278" t="s">
        <v>548</v>
      </c>
      <c r="C279" s="1280" t="s">
        <v>638</v>
      </c>
      <c r="D279" s="1282" t="s">
        <v>13</v>
      </c>
      <c r="E279" s="1281" t="s">
        <v>12</v>
      </c>
      <c r="F279" s="1282" t="s">
        <v>32</v>
      </c>
      <c r="G279" s="1280">
        <v>23150</v>
      </c>
      <c r="H279" s="1277">
        <v>23150</v>
      </c>
      <c r="I279" s="1281" t="s">
        <v>304</v>
      </c>
      <c r="J279" s="1275">
        <v>45111</v>
      </c>
      <c r="K279" s="1279" t="s">
        <v>172</v>
      </c>
      <c r="L279" s="1276">
        <f t="shared" ref="L279:M281" si="16">G279</f>
        <v>23150</v>
      </c>
      <c r="M279" s="1276">
        <f t="shared" si="16"/>
        <v>23150</v>
      </c>
      <c r="N279" s="99"/>
      <c r="O279" s="1125"/>
    </row>
    <row r="280" spans="1:15" s="8" customFormat="1" ht="62.45" customHeight="1" x14ac:dyDescent="0.25">
      <c r="A280" s="273">
        <v>162</v>
      </c>
      <c r="B280" s="743" t="s">
        <v>557</v>
      </c>
      <c r="C280" s="281" t="s">
        <v>638</v>
      </c>
      <c r="D280" s="281" t="s">
        <v>25</v>
      </c>
      <c r="E280" s="281" t="s">
        <v>25</v>
      </c>
      <c r="F280" s="281" t="s">
        <v>326</v>
      </c>
      <c r="G280" s="282">
        <v>22450</v>
      </c>
      <c r="H280" s="280">
        <v>20600</v>
      </c>
      <c r="I280" s="283" t="s">
        <v>337</v>
      </c>
      <c r="J280" s="271">
        <v>45119</v>
      </c>
      <c r="K280" s="270" t="s">
        <v>176</v>
      </c>
      <c r="L280" s="272">
        <f t="shared" si="16"/>
        <v>22450</v>
      </c>
      <c r="M280" s="272">
        <f t="shared" si="16"/>
        <v>20600</v>
      </c>
      <c r="N280" s="64"/>
      <c r="O280" s="10"/>
    </row>
    <row r="281" spans="1:15" s="786" customFormat="1" ht="62.45" customHeight="1" x14ac:dyDescent="0.25">
      <c r="A281" s="783">
        <v>163</v>
      </c>
      <c r="B281" s="735" t="s">
        <v>552</v>
      </c>
      <c r="C281" s="781" t="s">
        <v>638</v>
      </c>
      <c r="D281" s="779" t="s">
        <v>25</v>
      </c>
      <c r="E281" s="784" t="s">
        <v>25</v>
      </c>
      <c r="F281" s="779" t="s">
        <v>199</v>
      </c>
      <c r="G281" s="781">
        <v>40000</v>
      </c>
      <c r="H281" s="776">
        <v>30900</v>
      </c>
      <c r="I281" s="784" t="s">
        <v>298</v>
      </c>
      <c r="J281" s="775">
        <v>45125</v>
      </c>
      <c r="K281" s="935" t="s">
        <v>379</v>
      </c>
      <c r="L281" s="782">
        <f t="shared" si="16"/>
        <v>40000</v>
      </c>
      <c r="M281" s="782">
        <f t="shared" si="16"/>
        <v>30900</v>
      </c>
      <c r="N281" s="396"/>
      <c r="O281" s="577"/>
    </row>
    <row r="282" spans="1:15" s="8" customFormat="1" ht="62.45" customHeight="1" x14ac:dyDescent="0.25">
      <c r="A282" s="1612">
        <v>164</v>
      </c>
      <c r="B282" s="1614" t="s">
        <v>616</v>
      </c>
      <c r="C282" s="1616" t="s">
        <v>638</v>
      </c>
      <c r="D282" s="1609" t="s">
        <v>286</v>
      </c>
      <c r="E282" s="1609" t="s">
        <v>286</v>
      </c>
      <c r="F282" s="285" t="s">
        <v>696</v>
      </c>
      <c r="G282" s="287">
        <v>36300</v>
      </c>
      <c r="H282" s="286">
        <v>36300</v>
      </c>
      <c r="I282" s="1564" t="s">
        <v>660</v>
      </c>
      <c r="J282" s="1577">
        <v>45126</v>
      </c>
      <c r="K282" s="936" t="s">
        <v>716</v>
      </c>
      <c r="L282" s="1546">
        <f>SUM(G282:G286)</f>
        <v>122150</v>
      </c>
      <c r="M282" s="1546">
        <f>SUM(H282:H286)</f>
        <v>122150</v>
      </c>
      <c r="N282" s="64"/>
      <c r="O282" s="10"/>
    </row>
    <row r="283" spans="1:15" s="8" customFormat="1" ht="62.45" customHeight="1" x14ac:dyDescent="0.25">
      <c r="A283" s="1631"/>
      <c r="B283" s="1634"/>
      <c r="C283" s="1682"/>
      <c r="D283" s="1684"/>
      <c r="E283" s="1684"/>
      <c r="F283" s="285" t="s">
        <v>697</v>
      </c>
      <c r="G283" s="287">
        <v>20350</v>
      </c>
      <c r="H283" s="286">
        <v>20350</v>
      </c>
      <c r="I283" s="1565"/>
      <c r="J283" s="1578"/>
      <c r="K283" s="936" t="s">
        <v>716</v>
      </c>
      <c r="L283" s="1548"/>
      <c r="M283" s="1548"/>
      <c r="N283" s="64"/>
      <c r="O283" s="10"/>
    </row>
    <row r="284" spans="1:15" s="8" customFormat="1" ht="62.45" customHeight="1" x14ac:dyDescent="0.25">
      <c r="A284" s="1631"/>
      <c r="B284" s="1634"/>
      <c r="C284" s="1682"/>
      <c r="D284" s="1684"/>
      <c r="E284" s="1684"/>
      <c r="F284" s="285" t="s">
        <v>698</v>
      </c>
      <c r="G284" s="287">
        <v>10000</v>
      </c>
      <c r="H284" s="286">
        <v>10000</v>
      </c>
      <c r="I284" s="1565"/>
      <c r="J284" s="1578"/>
      <c r="K284" s="936" t="s">
        <v>716</v>
      </c>
      <c r="L284" s="1548"/>
      <c r="M284" s="1548"/>
      <c r="N284" s="64"/>
      <c r="O284" s="10"/>
    </row>
    <row r="285" spans="1:15" s="8" customFormat="1" ht="62.45" customHeight="1" x14ac:dyDescent="0.25">
      <c r="A285" s="1631"/>
      <c r="B285" s="1634"/>
      <c r="C285" s="1682"/>
      <c r="D285" s="1684"/>
      <c r="E285" s="1610"/>
      <c r="F285" s="285" t="s">
        <v>288</v>
      </c>
      <c r="G285" s="287">
        <v>25500</v>
      </c>
      <c r="H285" s="286">
        <v>25500</v>
      </c>
      <c r="I285" s="1565"/>
      <c r="J285" s="1578"/>
      <c r="K285" s="936" t="s">
        <v>716</v>
      </c>
      <c r="L285" s="1548"/>
      <c r="M285" s="1548"/>
      <c r="N285" s="64"/>
      <c r="O285" s="10"/>
    </row>
    <row r="286" spans="1:15" s="8" customFormat="1" ht="62.45" customHeight="1" x14ac:dyDescent="0.25">
      <c r="A286" s="1613"/>
      <c r="B286" s="1615"/>
      <c r="C286" s="1617"/>
      <c r="D286" s="1610"/>
      <c r="E286" s="589" t="s">
        <v>615</v>
      </c>
      <c r="F286" s="590" t="s">
        <v>23</v>
      </c>
      <c r="G286" s="595">
        <v>30000</v>
      </c>
      <c r="H286" s="592">
        <v>30000</v>
      </c>
      <c r="I286" s="1566"/>
      <c r="J286" s="1590"/>
      <c r="K286" s="936" t="s">
        <v>716</v>
      </c>
      <c r="L286" s="1547"/>
      <c r="M286" s="1547"/>
      <c r="N286" s="64"/>
      <c r="O286" s="10"/>
    </row>
    <row r="287" spans="1:15" s="8" customFormat="1" ht="62.45" customHeight="1" x14ac:dyDescent="0.25">
      <c r="A287" s="1612">
        <v>165</v>
      </c>
      <c r="B287" s="1614" t="s">
        <v>573</v>
      </c>
      <c r="C287" s="1609" t="s">
        <v>638</v>
      </c>
      <c r="D287" s="1556" t="s">
        <v>64</v>
      </c>
      <c r="E287" s="1609" t="s">
        <v>64</v>
      </c>
      <c r="F287" s="292" t="s">
        <v>266</v>
      </c>
      <c r="G287" s="288">
        <v>32000</v>
      </c>
      <c r="H287" s="289">
        <v>32000</v>
      </c>
      <c r="I287" s="1564" t="s">
        <v>543</v>
      </c>
      <c r="J287" s="1577">
        <v>45132</v>
      </c>
      <c r="K287" s="290" t="s">
        <v>709</v>
      </c>
      <c r="L287" s="1546">
        <f>G287+G288</f>
        <v>82000</v>
      </c>
      <c r="M287" s="1546">
        <f>H287+H288</f>
        <v>75100</v>
      </c>
      <c r="N287" s="64"/>
      <c r="O287" s="10"/>
    </row>
    <row r="288" spans="1:15" s="8" customFormat="1" ht="62.45" customHeight="1" x14ac:dyDescent="0.25">
      <c r="A288" s="1613"/>
      <c r="B288" s="1615"/>
      <c r="C288" s="1610"/>
      <c r="D288" s="1557"/>
      <c r="E288" s="1610"/>
      <c r="F288" s="323" t="s">
        <v>729</v>
      </c>
      <c r="G288" s="322">
        <v>50000</v>
      </c>
      <c r="H288" s="324">
        <v>43100</v>
      </c>
      <c r="I288" s="1566"/>
      <c r="J288" s="1590"/>
      <c r="K288" s="321" t="s">
        <v>709</v>
      </c>
      <c r="L288" s="1547"/>
      <c r="M288" s="1547"/>
      <c r="N288" s="64"/>
      <c r="O288" s="10"/>
    </row>
    <row r="289" spans="1:21" s="8" customFormat="1" ht="62.45" customHeight="1" x14ac:dyDescent="0.25">
      <c r="A289" s="294">
        <v>166</v>
      </c>
      <c r="B289" s="753" t="s">
        <v>586</v>
      </c>
      <c r="C289" s="295" t="s">
        <v>638</v>
      </c>
      <c r="D289" s="300" t="s">
        <v>13</v>
      </c>
      <c r="E289" s="295" t="s">
        <v>13</v>
      </c>
      <c r="F289" s="302" t="s">
        <v>23</v>
      </c>
      <c r="G289" s="296">
        <v>37400</v>
      </c>
      <c r="H289" s="301">
        <v>37400</v>
      </c>
      <c r="I289" s="301" t="s">
        <v>597</v>
      </c>
      <c r="J289" s="297">
        <v>45147</v>
      </c>
      <c r="K289" s="945" t="s">
        <v>735</v>
      </c>
      <c r="L289" s="298">
        <f>G289</f>
        <v>37400</v>
      </c>
      <c r="M289" s="298">
        <f>H289</f>
        <v>37400</v>
      </c>
      <c r="N289" s="64"/>
      <c r="O289" s="10"/>
    </row>
    <row r="290" spans="1:21" s="8" customFormat="1" ht="62.45" customHeight="1" x14ac:dyDescent="0.25">
      <c r="A290" s="305">
        <v>167</v>
      </c>
      <c r="B290" s="753" t="s">
        <v>628</v>
      </c>
      <c r="C290" s="312" t="s">
        <v>638</v>
      </c>
      <c r="D290" s="313" t="s">
        <v>6</v>
      </c>
      <c r="E290" s="313" t="s">
        <v>6</v>
      </c>
      <c r="F290" s="313" t="s">
        <v>209</v>
      </c>
      <c r="G290" s="318">
        <v>100000</v>
      </c>
      <c r="H290" s="317">
        <v>39900</v>
      </c>
      <c r="I290" s="317" t="s">
        <v>667</v>
      </c>
      <c r="J290" s="314">
        <v>45159</v>
      </c>
      <c r="K290" s="311" t="s">
        <v>176</v>
      </c>
      <c r="L290" s="307">
        <f>G290</f>
        <v>100000</v>
      </c>
      <c r="M290" s="307">
        <f>H290</f>
        <v>39900</v>
      </c>
      <c r="N290" s="64"/>
      <c r="O290" s="10"/>
    </row>
    <row r="291" spans="1:21" s="8" customFormat="1" ht="62.45" customHeight="1" x14ac:dyDescent="0.25">
      <c r="A291" s="1612">
        <v>168</v>
      </c>
      <c r="B291" s="1614" t="s">
        <v>733</v>
      </c>
      <c r="C291" s="1609" t="s">
        <v>638</v>
      </c>
      <c r="D291" s="1556" t="s">
        <v>12</v>
      </c>
      <c r="E291" s="643" t="s">
        <v>12</v>
      </c>
      <c r="F291" s="643" t="s">
        <v>201</v>
      </c>
      <c r="G291" s="646">
        <v>30000</v>
      </c>
      <c r="H291" s="644"/>
      <c r="I291" s="1564" t="s">
        <v>734</v>
      </c>
      <c r="J291" s="645"/>
      <c r="K291" s="647"/>
      <c r="L291" s="1546">
        <f>G292+G291</f>
        <v>53800</v>
      </c>
      <c r="M291" s="1546">
        <f>H292+H291</f>
        <v>23800</v>
      </c>
      <c r="N291" s="64"/>
      <c r="O291" s="10"/>
    </row>
    <row r="292" spans="1:21" s="8" customFormat="1" ht="62.45" customHeight="1" x14ac:dyDescent="0.25">
      <c r="A292" s="1613"/>
      <c r="B292" s="1615"/>
      <c r="C292" s="1610"/>
      <c r="D292" s="1557"/>
      <c r="E292" s="326" t="s">
        <v>12</v>
      </c>
      <c r="F292" s="326" t="s">
        <v>28</v>
      </c>
      <c r="G292" s="329">
        <v>23800</v>
      </c>
      <c r="H292" s="324">
        <v>23800</v>
      </c>
      <c r="I292" s="1566"/>
      <c r="J292" s="320">
        <v>45169</v>
      </c>
      <c r="K292" s="321" t="s">
        <v>606</v>
      </c>
      <c r="L292" s="1547"/>
      <c r="M292" s="1547"/>
      <c r="N292" s="64"/>
      <c r="O292" s="10"/>
    </row>
    <row r="293" spans="1:21" s="8" customFormat="1" ht="62.45" customHeight="1" x14ac:dyDescent="0.25">
      <c r="A293" s="1612">
        <v>169</v>
      </c>
      <c r="B293" s="1629" t="s">
        <v>569</v>
      </c>
      <c r="C293" s="1609" t="s">
        <v>638</v>
      </c>
      <c r="D293" s="1681" t="s">
        <v>19</v>
      </c>
      <c r="E293" s="1609" t="s">
        <v>19</v>
      </c>
      <c r="F293" s="353" t="s">
        <v>350</v>
      </c>
      <c r="G293" s="352">
        <v>46000</v>
      </c>
      <c r="H293" s="351">
        <v>46000</v>
      </c>
      <c r="I293" s="1605" t="s">
        <v>540</v>
      </c>
      <c r="J293" s="1604">
        <v>45183</v>
      </c>
      <c r="K293" s="1295" t="s">
        <v>176</v>
      </c>
      <c r="L293" s="1569">
        <f>SUM(G293:G294)</f>
        <v>76000</v>
      </c>
      <c r="M293" s="1569">
        <f>SUM(H293:H294)</f>
        <v>76000</v>
      </c>
      <c r="N293" s="64"/>
      <c r="O293" s="10"/>
    </row>
    <row r="294" spans="1:21" s="8" customFormat="1" ht="62.45" customHeight="1" x14ac:dyDescent="0.25">
      <c r="A294" s="1631"/>
      <c r="B294" s="1629"/>
      <c r="C294" s="1610"/>
      <c r="D294" s="1681"/>
      <c r="E294" s="1684"/>
      <c r="F294" s="353" t="s">
        <v>86</v>
      </c>
      <c r="G294" s="352">
        <v>30000</v>
      </c>
      <c r="H294" s="351">
        <v>30000</v>
      </c>
      <c r="I294" s="1605"/>
      <c r="J294" s="1604"/>
      <c r="K294" s="1295" t="s">
        <v>176</v>
      </c>
      <c r="L294" s="1569"/>
      <c r="M294" s="1569"/>
      <c r="N294" s="64"/>
      <c r="O294" s="10"/>
    </row>
    <row r="295" spans="1:21" s="8" customFormat="1" ht="62.45" customHeight="1" x14ac:dyDescent="0.25">
      <c r="A295" s="355">
        <v>170</v>
      </c>
      <c r="B295" s="743" t="s">
        <v>553</v>
      </c>
      <c r="C295" s="361" t="s">
        <v>638</v>
      </c>
      <c r="D295" s="361" t="s">
        <v>26</v>
      </c>
      <c r="E295" s="361" t="s">
        <v>26</v>
      </c>
      <c r="F295" s="361" t="s">
        <v>191</v>
      </c>
      <c r="G295" s="360">
        <v>20000</v>
      </c>
      <c r="H295" s="356">
        <v>20000</v>
      </c>
      <c r="I295" s="1291" t="s">
        <v>312</v>
      </c>
      <c r="J295" s="357">
        <v>45194</v>
      </c>
      <c r="K295" s="358" t="s">
        <v>176</v>
      </c>
      <c r="L295" s="354">
        <f t="shared" ref="L295:M297" si="17">G295</f>
        <v>20000</v>
      </c>
      <c r="M295" s="354">
        <f t="shared" si="17"/>
        <v>20000</v>
      </c>
      <c r="N295" s="64"/>
      <c r="O295" s="10"/>
    </row>
    <row r="296" spans="1:21" s="1023" customFormat="1" ht="62.45" customHeight="1" x14ac:dyDescent="0.25">
      <c r="A296" s="1155">
        <v>171</v>
      </c>
      <c r="B296" s="1158" t="s">
        <v>566</v>
      </c>
      <c r="C296" s="1161" t="s">
        <v>638</v>
      </c>
      <c r="D296" s="1116" t="s">
        <v>19</v>
      </c>
      <c r="E296" s="1161" t="s">
        <v>19</v>
      </c>
      <c r="F296" s="1161" t="s">
        <v>350</v>
      </c>
      <c r="G296" s="1162">
        <v>20800</v>
      </c>
      <c r="H296" s="1159">
        <v>20800</v>
      </c>
      <c r="I296" s="1159" t="s">
        <v>372</v>
      </c>
      <c r="J296" s="1156">
        <v>45210</v>
      </c>
      <c r="K296" s="1160" t="s">
        <v>176</v>
      </c>
      <c r="L296" s="1157">
        <f t="shared" si="17"/>
        <v>20800</v>
      </c>
      <c r="M296" s="1157">
        <f t="shared" si="17"/>
        <v>20800</v>
      </c>
      <c r="N296" s="99"/>
      <c r="O296" s="118"/>
    </row>
    <row r="297" spans="1:21" s="1023" customFormat="1" ht="62.45" customHeight="1" x14ac:dyDescent="0.25">
      <c r="A297" s="1231">
        <v>172</v>
      </c>
      <c r="B297" s="1229" t="s">
        <v>554</v>
      </c>
      <c r="C297" s="1233" t="s">
        <v>638</v>
      </c>
      <c r="D297" s="1233" t="s">
        <v>22</v>
      </c>
      <c r="E297" s="1230" t="s">
        <v>0</v>
      </c>
      <c r="F297" s="1230" t="s">
        <v>14</v>
      </c>
      <c r="G297" s="1232">
        <v>50000</v>
      </c>
      <c r="H297" s="1225">
        <v>22000</v>
      </c>
      <c r="I297" s="1224" t="s">
        <v>334</v>
      </c>
      <c r="J297" s="1228">
        <v>45216</v>
      </c>
      <c r="K297" s="1226" t="s">
        <v>379</v>
      </c>
      <c r="L297" s="1227">
        <f t="shared" si="17"/>
        <v>50000</v>
      </c>
      <c r="M297" s="1227">
        <f t="shared" si="17"/>
        <v>22000</v>
      </c>
      <c r="N297" s="99"/>
      <c r="O297" s="1235"/>
    </row>
    <row r="298" spans="1:21" s="1023" customFormat="1" ht="62.45" customHeight="1" x14ac:dyDescent="0.25">
      <c r="A298" s="1499">
        <v>173</v>
      </c>
      <c r="B298" s="1507" t="s">
        <v>620</v>
      </c>
      <c r="C298" s="1509" t="s">
        <v>638</v>
      </c>
      <c r="D298" s="1506" t="s">
        <v>22</v>
      </c>
      <c r="E298" s="1181" t="s">
        <v>22</v>
      </c>
      <c r="F298" s="1181" t="s">
        <v>2</v>
      </c>
      <c r="G298" s="1185">
        <v>46200</v>
      </c>
      <c r="H298" s="1180">
        <v>46200</v>
      </c>
      <c r="I298" s="1498" t="s">
        <v>664</v>
      </c>
      <c r="J298" s="1500">
        <v>45219</v>
      </c>
      <c r="K298" s="1181" t="s">
        <v>176</v>
      </c>
      <c r="L298" s="1510" t="e">
        <f>G298+#REF!</f>
        <v>#REF!</v>
      </c>
      <c r="M298" s="1510" t="e">
        <f>H298+#REF!</f>
        <v>#REF!</v>
      </c>
      <c r="N298" s="99"/>
      <c r="O298" s="1490"/>
    </row>
    <row r="299" spans="1:21" s="8" customFormat="1" ht="62.45" customHeight="1" x14ac:dyDescent="0.25">
      <c r="A299" s="382">
        <v>174</v>
      </c>
      <c r="B299" s="753" t="s">
        <v>706</v>
      </c>
      <c r="C299" s="385" t="s">
        <v>638</v>
      </c>
      <c r="D299" s="388" t="s">
        <v>18</v>
      </c>
      <c r="E299" s="388" t="s">
        <v>18</v>
      </c>
      <c r="F299" s="388" t="s">
        <v>69</v>
      </c>
      <c r="G299" s="387">
        <v>50000</v>
      </c>
      <c r="H299" s="386">
        <v>50000</v>
      </c>
      <c r="I299" s="386" t="s">
        <v>760</v>
      </c>
      <c r="J299" s="383">
        <v>45267</v>
      </c>
      <c r="K299" s="935" t="s">
        <v>379</v>
      </c>
      <c r="L299" s="384">
        <f>G299</f>
        <v>50000</v>
      </c>
      <c r="M299" s="384">
        <f>H299</f>
        <v>50000</v>
      </c>
      <c r="N299" s="64"/>
      <c r="O299" s="10"/>
    </row>
    <row r="300" spans="1:21" s="8" customFormat="1" ht="62.45" customHeight="1" x14ac:dyDescent="0.25">
      <c r="A300" s="401">
        <v>175</v>
      </c>
      <c r="B300" s="743" t="s">
        <v>545</v>
      </c>
      <c r="C300" s="408" t="s">
        <v>97</v>
      </c>
      <c r="D300" s="407" t="s">
        <v>59</v>
      </c>
      <c r="E300" s="409" t="s">
        <v>59</v>
      </c>
      <c r="F300" s="407" t="s">
        <v>217</v>
      </c>
      <c r="G300" s="408">
        <v>30000</v>
      </c>
      <c r="H300" s="405">
        <v>5000</v>
      </c>
      <c r="I300" s="409" t="s">
        <v>537</v>
      </c>
      <c r="J300" s="403">
        <v>45287</v>
      </c>
      <c r="K300" s="402" t="s">
        <v>769</v>
      </c>
      <c r="L300" s="404">
        <f>G300</f>
        <v>30000</v>
      </c>
      <c r="M300" s="404">
        <f>H300</f>
        <v>5000</v>
      </c>
      <c r="N300" s="64"/>
      <c r="O300" s="10"/>
    </row>
    <row r="301" spans="1:21" s="1004" customFormat="1" ht="62.45" customHeight="1" x14ac:dyDescent="0.25">
      <c r="A301" s="1639">
        <v>176</v>
      </c>
      <c r="B301" s="1614" t="s">
        <v>562</v>
      </c>
      <c r="C301" s="1632" t="s">
        <v>638</v>
      </c>
      <c r="D301" s="1585" t="s">
        <v>52</v>
      </c>
      <c r="E301" s="1632" t="s">
        <v>52</v>
      </c>
      <c r="F301" s="1012" t="s">
        <v>39</v>
      </c>
      <c r="G301" s="1013">
        <v>29950</v>
      </c>
      <c r="H301" s="640">
        <v>29950</v>
      </c>
      <c r="I301" s="1686" t="s">
        <v>539</v>
      </c>
      <c r="J301" s="1587">
        <v>45293</v>
      </c>
      <c r="K301" s="1011" t="s">
        <v>176</v>
      </c>
      <c r="L301" s="1567">
        <f>G301+G302+G303</f>
        <v>69950</v>
      </c>
      <c r="M301" s="1567">
        <f>H301+H302+H303</f>
        <v>29950</v>
      </c>
      <c r="N301" s="99"/>
      <c r="O301" s="118"/>
      <c r="P301" s="1023"/>
      <c r="Q301" s="1023"/>
      <c r="R301" s="1023"/>
      <c r="S301" s="1023"/>
      <c r="T301" s="1023"/>
      <c r="U301" s="1023"/>
    </row>
    <row r="302" spans="1:21" s="1004" customFormat="1" ht="62.45" customHeight="1" x14ac:dyDescent="0.25">
      <c r="A302" s="1672"/>
      <c r="B302" s="1634"/>
      <c r="C302" s="1662"/>
      <c r="D302" s="1643"/>
      <c r="E302" s="1633"/>
      <c r="F302" s="1012"/>
      <c r="G302" s="1013"/>
      <c r="H302" s="640"/>
      <c r="I302" s="1687"/>
      <c r="J302" s="1652"/>
      <c r="K302" s="1011"/>
      <c r="L302" s="1597"/>
      <c r="M302" s="1597"/>
      <c r="N302" s="99"/>
      <c r="O302" s="118"/>
      <c r="P302" s="1023"/>
      <c r="Q302" s="1023"/>
      <c r="R302" s="1023"/>
      <c r="S302" s="1023"/>
      <c r="T302" s="1023"/>
      <c r="U302" s="1023"/>
    </row>
    <row r="303" spans="1:21" s="1004" customFormat="1" ht="62.45" customHeight="1" x14ac:dyDescent="0.25">
      <c r="A303" s="1640"/>
      <c r="B303" s="1615"/>
      <c r="C303" s="1633"/>
      <c r="D303" s="1586"/>
      <c r="E303" s="1010" t="s">
        <v>5</v>
      </c>
      <c r="F303" s="1010" t="s">
        <v>80</v>
      </c>
      <c r="G303" s="1013">
        <v>40000</v>
      </c>
      <c r="H303" s="640"/>
      <c r="I303" s="1688"/>
      <c r="J303" s="1588"/>
      <c r="K303" s="1011"/>
      <c r="L303" s="1568"/>
      <c r="M303" s="1568"/>
      <c r="N303" s="99"/>
      <c r="O303" s="118"/>
      <c r="P303" s="1023"/>
      <c r="Q303" s="1023"/>
      <c r="R303" s="1023"/>
      <c r="S303" s="1023"/>
      <c r="T303" s="1023"/>
      <c r="U303" s="1023"/>
    </row>
    <row r="304" spans="1:21" s="8" customFormat="1" ht="62.45" customHeight="1" x14ac:dyDescent="0.25">
      <c r="A304" s="1612">
        <v>177</v>
      </c>
      <c r="B304" s="1614" t="s">
        <v>587</v>
      </c>
      <c r="C304" s="1609" t="s">
        <v>638</v>
      </c>
      <c r="D304" s="1556" t="s">
        <v>51</v>
      </c>
      <c r="E304" s="437" t="s">
        <v>34</v>
      </c>
      <c r="F304" s="439" t="s">
        <v>317</v>
      </c>
      <c r="G304" s="440">
        <v>60000</v>
      </c>
      <c r="H304" s="438">
        <v>57650</v>
      </c>
      <c r="I304" s="1564" t="s">
        <v>656</v>
      </c>
      <c r="J304" s="1577">
        <v>45352</v>
      </c>
      <c r="K304" s="436" t="s">
        <v>176</v>
      </c>
      <c r="L304" s="1546">
        <f>SUM(G304:G306)</f>
        <v>130000</v>
      </c>
      <c r="M304" s="1546">
        <f>SUM(H304:H306)</f>
        <v>103650</v>
      </c>
      <c r="N304" s="64"/>
      <c r="O304" s="10"/>
    </row>
    <row r="305" spans="1:15" s="8" customFormat="1" ht="62.45" customHeight="1" x14ac:dyDescent="0.25">
      <c r="A305" s="1631"/>
      <c r="B305" s="1634"/>
      <c r="C305" s="1684"/>
      <c r="D305" s="1683"/>
      <c r="E305" s="590" t="s">
        <v>12</v>
      </c>
      <c r="F305" s="598" t="s">
        <v>81</v>
      </c>
      <c r="G305" s="599">
        <v>40000</v>
      </c>
      <c r="H305" s="592">
        <v>24000</v>
      </c>
      <c r="I305" s="1565"/>
      <c r="J305" s="1578"/>
      <c r="K305" s="588" t="s">
        <v>176</v>
      </c>
      <c r="L305" s="1548"/>
      <c r="M305" s="1548"/>
      <c r="N305" s="64"/>
      <c r="O305" s="10"/>
    </row>
    <row r="306" spans="1:15" s="8" customFormat="1" ht="62.45" customHeight="1" x14ac:dyDescent="0.25">
      <c r="A306" s="1613"/>
      <c r="B306" s="1615"/>
      <c r="C306" s="1610"/>
      <c r="D306" s="1557"/>
      <c r="E306" s="749" t="s">
        <v>263</v>
      </c>
      <c r="F306" s="439" t="s">
        <v>264</v>
      </c>
      <c r="G306" s="440">
        <v>30000</v>
      </c>
      <c r="H306" s="438">
        <v>22000</v>
      </c>
      <c r="I306" s="1566"/>
      <c r="J306" s="1590"/>
      <c r="K306" s="436" t="s">
        <v>176</v>
      </c>
      <c r="L306" s="1547"/>
      <c r="M306" s="1547"/>
      <c r="N306" s="64"/>
      <c r="O306" s="10"/>
    </row>
    <row r="307" spans="1:15" s="786" customFormat="1" ht="62.45" customHeight="1" x14ac:dyDescent="0.25">
      <c r="A307" s="797">
        <v>178</v>
      </c>
      <c r="B307" s="787" t="s">
        <v>578</v>
      </c>
      <c r="C307" s="799" t="s">
        <v>638</v>
      </c>
      <c r="D307" s="794" t="s">
        <v>0</v>
      </c>
      <c r="E307" s="794" t="s">
        <v>0</v>
      </c>
      <c r="F307" s="798" t="s">
        <v>14</v>
      </c>
      <c r="G307" s="800">
        <v>26600</v>
      </c>
      <c r="H307" s="795">
        <v>26600</v>
      </c>
      <c r="I307" s="795" t="s">
        <v>595</v>
      </c>
      <c r="J307" s="792">
        <v>45377</v>
      </c>
      <c r="K307" s="935" t="s">
        <v>379</v>
      </c>
      <c r="L307" s="801">
        <f t="shared" ref="L307:M311" si="18">G307</f>
        <v>26600</v>
      </c>
      <c r="M307" s="801">
        <f t="shared" si="18"/>
        <v>26600</v>
      </c>
      <c r="N307" s="396"/>
      <c r="O307" s="397"/>
    </row>
    <row r="308" spans="1:15" s="8" customFormat="1" ht="62.45" customHeight="1" x14ac:dyDescent="0.25">
      <c r="A308" s="446">
        <v>179</v>
      </c>
      <c r="B308" s="743" t="s">
        <v>556</v>
      </c>
      <c r="C308" s="449" t="s">
        <v>638</v>
      </c>
      <c r="D308" s="449" t="s">
        <v>13</v>
      </c>
      <c r="E308" s="449" t="s">
        <v>13</v>
      </c>
      <c r="F308" s="449" t="s">
        <v>23</v>
      </c>
      <c r="G308" s="450">
        <v>50000</v>
      </c>
      <c r="H308" s="448">
        <v>29000</v>
      </c>
      <c r="I308" s="451" t="s">
        <v>342</v>
      </c>
      <c r="J308" s="445">
        <v>45378</v>
      </c>
      <c r="K308" s="945" t="s">
        <v>735</v>
      </c>
      <c r="L308" s="444">
        <f t="shared" si="18"/>
        <v>50000</v>
      </c>
      <c r="M308" s="444">
        <f t="shared" si="18"/>
        <v>29000</v>
      </c>
      <c r="N308" s="64"/>
      <c r="O308" s="10"/>
    </row>
    <row r="309" spans="1:15" s="1004" customFormat="1" ht="62.45" customHeight="1" x14ac:dyDescent="0.25">
      <c r="A309" s="1145">
        <v>180</v>
      </c>
      <c r="B309" s="1146" t="s">
        <v>718</v>
      </c>
      <c r="C309" s="1141" t="s">
        <v>638</v>
      </c>
      <c r="D309" s="1142" t="s">
        <v>263</v>
      </c>
      <c r="E309" s="1142" t="s">
        <v>263</v>
      </c>
      <c r="F309" s="1142" t="s">
        <v>264</v>
      </c>
      <c r="G309" s="564">
        <v>40000</v>
      </c>
      <c r="H309" s="1143">
        <v>39300</v>
      </c>
      <c r="I309" s="1143" t="s">
        <v>809</v>
      </c>
      <c r="J309" s="1144">
        <v>45379</v>
      </c>
      <c r="K309" s="1142" t="s">
        <v>176</v>
      </c>
      <c r="L309" s="1091">
        <f t="shared" si="18"/>
        <v>40000</v>
      </c>
      <c r="M309" s="1091">
        <f t="shared" si="18"/>
        <v>39300</v>
      </c>
      <c r="N309" s="850"/>
      <c r="O309" s="233" t="s">
        <v>804</v>
      </c>
    </row>
    <row r="310" spans="1:15" s="8" customFormat="1" ht="62.45" customHeight="1" x14ac:dyDescent="0.25">
      <c r="A310" s="470">
        <v>181</v>
      </c>
      <c r="B310" s="753" t="s">
        <v>726</v>
      </c>
      <c r="C310" s="477" t="s">
        <v>638</v>
      </c>
      <c r="D310" s="476" t="s">
        <v>0</v>
      </c>
      <c r="E310" s="476" t="s">
        <v>0</v>
      </c>
      <c r="F310" s="476" t="s">
        <v>14</v>
      </c>
      <c r="G310" s="475">
        <v>30000</v>
      </c>
      <c r="H310" s="474">
        <v>30000</v>
      </c>
      <c r="I310" s="474" t="s">
        <v>808</v>
      </c>
      <c r="J310" s="472">
        <v>45429</v>
      </c>
      <c r="K310" s="471" t="s">
        <v>176</v>
      </c>
      <c r="L310" s="473">
        <f t="shared" si="18"/>
        <v>30000</v>
      </c>
      <c r="M310" s="473">
        <f t="shared" si="18"/>
        <v>30000</v>
      </c>
      <c r="N310" s="64"/>
      <c r="O310" s="10"/>
    </row>
    <row r="311" spans="1:15" s="8" customFormat="1" ht="62.45" customHeight="1" x14ac:dyDescent="0.25">
      <c r="A311" s="1612">
        <v>182</v>
      </c>
      <c r="B311" s="1614" t="s">
        <v>561</v>
      </c>
      <c r="C311" s="1609" t="s">
        <v>638</v>
      </c>
      <c r="D311" s="1556" t="s">
        <v>5</v>
      </c>
      <c r="E311" s="495" t="s">
        <v>5</v>
      </c>
      <c r="F311" s="495" t="s">
        <v>224</v>
      </c>
      <c r="G311" s="494">
        <v>29990</v>
      </c>
      <c r="H311" s="493">
        <v>29990</v>
      </c>
      <c r="I311" s="493" t="s">
        <v>376</v>
      </c>
      <c r="J311" s="490">
        <v>45449</v>
      </c>
      <c r="K311" s="489" t="s">
        <v>176</v>
      </c>
      <c r="L311" s="1546">
        <f>SUM(G311:G312)</f>
        <v>54990</v>
      </c>
      <c r="M311" s="1546">
        <f t="shared" si="18"/>
        <v>29990</v>
      </c>
      <c r="N311" s="64"/>
      <c r="O311" s="10"/>
    </row>
    <row r="312" spans="1:15" s="726" customFormat="1" ht="62.45" customHeight="1" x14ac:dyDescent="0.25">
      <c r="A312" s="1613"/>
      <c r="B312" s="1615"/>
      <c r="C312" s="1610"/>
      <c r="D312" s="1557"/>
      <c r="E312" s="946" t="s">
        <v>327</v>
      </c>
      <c r="F312" s="946" t="s">
        <v>23</v>
      </c>
      <c r="G312" s="951">
        <v>25000</v>
      </c>
      <c r="H312" s="947"/>
      <c r="I312" s="949"/>
      <c r="J312" s="950"/>
      <c r="K312" s="948"/>
      <c r="L312" s="1547"/>
      <c r="M312" s="1547"/>
      <c r="N312" s="64"/>
      <c r="O312" s="731"/>
    </row>
    <row r="313" spans="1:15" s="8" customFormat="1" ht="62.45" customHeight="1" x14ac:dyDescent="0.25">
      <c r="A313" s="1472">
        <v>183</v>
      </c>
      <c r="B313" s="1476" t="s">
        <v>736</v>
      </c>
      <c r="C313" s="1466" t="s">
        <v>638</v>
      </c>
      <c r="D313" s="1467" t="s">
        <v>52</v>
      </c>
      <c r="E313" s="495" t="s">
        <v>52</v>
      </c>
      <c r="F313" s="495" t="s">
        <v>66</v>
      </c>
      <c r="G313" s="500">
        <v>50000</v>
      </c>
      <c r="H313" s="493">
        <v>50000</v>
      </c>
      <c r="I313" s="1462"/>
      <c r="J313" s="1469">
        <v>45449</v>
      </c>
      <c r="K313" s="489" t="s">
        <v>176</v>
      </c>
      <c r="L313" s="1459">
        <f>G313</f>
        <v>50000</v>
      </c>
      <c r="M313" s="1459">
        <f>H313</f>
        <v>50000</v>
      </c>
      <c r="N313" s="64"/>
      <c r="O313" s="10"/>
    </row>
    <row r="314" spans="1:15" s="8" customFormat="1" ht="62.45" customHeight="1" x14ac:dyDescent="0.25">
      <c r="A314" s="491">
        <v>184</v>
      </c>
      <c r="B314" s="753" t="s">
        <v>575</v>
      </c>
      <c r="C314" s="496" t="s">
        <v>638</v>
      </c>
      <c r="D314" s="495" t="s">
        <v>0</v>
      </c>
      <c r="E314" s="496" t="s">
        <v>0</v>
      </c>
      <c r="F314" s="499" t="s">
        <v>14</v>
      </c>
      <c r="G314" s="500">
        <v>40000</v>
      </c>
      <c r="H314" s="493">
        <v>40000</v>
      </c>
      <c r="I314" s="493" t="s">
        <v>581</v>
      </c>
      <c r="J314" s="490">
        <v>45454</v>
      </c>
      <c r="K314" s="935" t="s">
        <v>379</v>
      </c>
      <c r="L314" s="492">
        <f>G314</f>
        <v>40000</v>
      </c>
      <c r="M314" s="492">
        <f>H314</f>
        <v>40000</v>
      </c>
      <c r="N314" s="64"/>
      <c r="O314" s="10"/>
    </row>
    <row r="315" spans="1:15" s="8" customFormat="1" ht="62.45" customHeight="1" x14ac:dyDescent="0.25">
      <c r="A315" s="1612">
        <v>185</v>
      </c>
      <c r="B315" s="1614" t="s">
        <v>821</v>
      </c>
      <c r="C315" s="1609" t="s">
        <v>638</v>
      </c>
      <c r="D315" s="1556" t="s">
        <v>31</v>
      </c>
      <c r="E315" s="495" t="s">
        <v>345</v>
      </c>
      <c r="F315" s="495" t="s">
        <v>23</v>
      </c>
      <c r="G315" s="500">
        <v>32000</v>
      </c>
      <c r="H315" s="493">
        <v>30000</v>
      </c>
      <c r="I315" s="1564" t="s">
        <v>663</v>
      </c>
      <c r="J315" s="1577">
        <v>45456</v>
      </c>
      <c r="K315" s="945" t="s">
        <v>735</v>
      </c>
      <c r="L315" s="1546">
        <f>G315+G316</f>
        <v>62000</v>
      </c>
      <c r="M315" s="1546">
        <f>H315+H316</f>
        <v>30000</v>
      </c>
      <c r="N315" s="64"/>
      <c r="O315" s="10"/>
    </row>
    <row r="316" spans="1:15" s="8" customFormat="1" ht="62.45" customHeight="1" x14ac:dyDescent="0.25">
      <c r="A316" s="1613"/>
      <c r="B316" s="1615"/>
      <c r="C316" s="1610"/>
      <c r="D316" s="1557"/>
      <c r="E316" s="495" t="s">
        <v>20</v>
      </c>
      <c r="F316" s="495" t="s">
        <v>85</v>
      </c>
      <c r="G316" s="500">
        <v>30000</v>
      </c>
      <c r="H316" s="493"/>
      <c r="I316" s="1566"/>
      <c r="J316" s="1590"/>
      <c r="K316" s="489"/>
      <c r="L316" s="1547"/>
      <c r="M316" s="1547"/>
      <c r="N316" s="64"/>
      <c r="O316" s="10"/>
    </row>
    <row r="317" spans="1:15" s="8" customFormat="1" ht="62.45" customHeight="1" x14ac:dyDescent="0.25">
      <c r="A317" s="491">
        <v>186</v>
      </c>
      <c r="B317" s="753" t="s">
        <v>714</v>
      </c>
      <c r="C317" s="496" t="s">
        <v>638</v>
      </c>
      <c r="D317" s="495" t="s">
        <v>26</v>
      </c>
      <c r="E317" s="495" t="s">
        <v>26</v>
      </c>
      <c r="F317" s="495" t="s">
        <v>191</v>
      </c>
      <c r="G317" s="500">
        <v>60000</v>
      </c>
      <c r="H317" s="493">
        <v>32800</v>
      </c>
      <c r="I317" s="493"/>
      <c r="J317" s="490">
        <v>45457</v>
      </c>
      <c r="K317" s="489" t="s">
        <v>176</v>
      </c>
      <c r="L317" s="492">
        <f t="shared" ref="L317:M320" si="19">G317</f>
        <v>60000</v>
      </c>
      <c r="M317" s="492">
        <f t="shared" si="19"/>
        <v>32800</v>
      </c>
      <c r="N317" s="64"/>
      <c r="O317" s="10"/>
    </row>
    <row r="318" spans="1:15" s="8" customFormat="1" ht="62.45" customHeight="1" x14ac:dyDescent="0.25">
      <c r="A318" s="491">
        <v>187</v>
      </c>
      <c r="B318" s="753" t="s">
        <v>635</v>
      </c>
      <c r="C318" s="496" t="s">
        <v>638</v>
      </c>
      <c r="D318" s="495" t="s">
        <v>37</v>
      </c>
      <c r="E318" s="495" t="s">
        <v>37</v>
      </c>
      <c r="F318" s="495" t="s">
        <v>636</v>
      </c>
      <c r="G318" s="500">
        <v>40000</v>
      </c>
      <c r="H318" s="493">
        <v>40000</v>
      </c>
      <c r="I318" s="493" t="s">
        <v>671</v>
      </c>
      <c r="J318" s="490">
        <v>45457</v>
      </c>
      <c r="K318" s="936" t="s">
        <v>316</v>
      </c>
      <c r="L318" s="492">
        <f t="shared" si="19"/>
        <v>40000</v>
      </c>
      <c r="M318" s="492">
        <f t="shared" si="19"/>
        <v>40000</v>
      </c>
      <c r="N318" s="64"/>
      <c r="O318" s="10"/>
    </row>
    <row r="319" spans="1:15" s="8" customFormat="1" ht="62.45" customHeight="1" x14ac:dyDescent="0.25">
      <c r="A319" s="502">
        <v>188</v>
      </c>
      <c r="B319" s="753" t="s">
        <v>761</v>
      </c>
      <c r="C319" s="503" t="s">
        <v>638</v>
      </c>
      <c r="D319" s="501" t="s">
        <v>12</v>
      </c>
      <c r="E319" s="501" t="s">
        <v>12</v>
      </c>
      <c r="F319" s="501" t="s">
        <v>24</v>
      </c>
      <c r="G319" s="508">
        <v>30000</v>
      </c>
      <c r="H319" s="504">
        <v>20700</v>
      </c>
      <c r="I319" s="504"/>
      <c r="J319" s="505">
        <v>45457</v>
      </c>
      <c r="K319" s="507" t="s">
        <v>709</v>
      </c>
      <c r="L319" s="506">
        <f t="shared" si="19"/>
        <v>30000</v>
      </c>
      <c r="M319" s="506">
        <f t="shared" si="19"/>
        <v>20700</v>
      </c>
      <c r="N319" s="64"/>
      <c r="O319" s="10"/>
    </row>
    <row r="320" spans="1:15" s="8" customFormat="1" ht="62.45" customHeight="1" x14ac:dyDescent="0.25">
      <c r="A320" s="514">
        <v>189</v>
      </c>
      <c r="B320" s="753" t="s">
        <v>702</v>
      </c>
      <c r="C320" s="515" t="s">
        <v>638</v>
      </c>
      <c r="D320" s="516" t="s">
        <v>25</v>
      </c>
      <c r="E320" s="516" t="s">
        <v>25</v>
      </c>
      <c r="F320" s="516" t="s">
        <v>183</v>
      </c>
      <c r="G320" s="518">
        <v>50000</v>
      </c>
      <c r="H320" s="513">
        <v>50000</v>
      </c>
      <c r="I320" s="513"/>
      <c r="J320" s="511">
        <v>45474</v>
      </c>
      <c r="K320" s="935" t="s">
        <v>379</v>
      </c>
      <c r="L320" s="512">
        <f>G320</f>
        <v>50000</v>
      </c>
      <c r="M320" s="512">
        <f t="shared" si="19"/>
        <v>50000</v>
      </c>
      <c r="N320" s="64"/>
      <c r="O320" s="10"/>
    </row>
    <row r="321" spans="1:15" s="8" customFormat="1" ht="62.45" customHeight="1" x14ac:dyDescent="0.25">
      <c r="A321" s="1612">
        <v>190</v>
      </c>
      <c r="B321" s="1629" t="s">
        <v>551</v>
      </c>
      <c r="C321" s="1691" t="s">
        <v>638</v>
      </c>
      <c r="D321" s="1553" t="s">
        <v>286</v>
      </c>
      <c r="E321" s="1553" t="s">
        <v>286</v>
      </c>
      <c r="F321" s="517" t="s">
        <v>288</v>
      </c>
      <c r="G321" s="518">
        <v>25400</v>
      </c>
      <c r="H321" s="513">
        <v>25400</v>
      </c>
      <c r="I321" s="1564" t="s">
        <v>297</v>
      </c>
      <c r="J321" s="1577">
        <v>45476</v>
      </c>
      <c r="K321" s="510" t="s">
        <v>176</v>
      </c>
      <c r="L321" s="1546">
        <f>G321+G322</f>
        <v>50400</v>
      </c>
      <c r="M321" s="1546">
        <f>H321+H322</f>
        <v>46400</v>
      </c>
      <c r="N321" s="64"/>
      <c r="O321" s="10"/>
    </row>
    <row r="322" spans="1:15" s="8" customFormat="1" ht="62.45" customHeight="1" x14ac:dyDescent="0.25">
      <c r="A322" s="1613"/>
      <c r="B322" s="1629"/>
      <c r="C322" s="1691"/>
      <c r="D322" s="1553"/>
      <c r="E322" s="1553"/>
      <c r="F322" s="517" t="s">
        <v>287</v>
      </c>
      <c r="G322" s="518">
        <v>25000</v>
      </c>
      <c r="H322" s="513">
        <v>21000</v>
      </c>
      <c r="I322" s="1566"/>
      <c r="J322" s="1590"/>
      <c r="K322" s="777" t="s">
        <v>176</v>
      </c>
      <c r="L322" s="1547"/>
      <c r="M322" s="1547"/>
      <c r="N322" s="64"/>
      <c r="O322" s="10"/>
    </row>
    <row r="323" spans="1:15" s="8" customFormat="1" ht="62.45" customHeight="1" x14ac:dyDescent="0.25">
      <c r="A323" s="519">
        <v>191</v>
      </c>
      <c r="B323" s="753" t="s">
        <v>762</v>
      </c>
      <c r="C323" s="527" t="s">
        <v>638</v>
      </c>
      <c r="D323" s="528" t="s">
        <v>10</v>
      </c>
      <c r="E323" s="528" t="s">
        <v>10</v>
      </c>
      <c r="F323" s="528" t="s">
        <v>83</v>
      </c>
      <c r="G323" s="520">
        <v>90750</v>
      </c>
      <c r="H323" s="522">
        <v>90750</v>
      </c>
      <c r="I323" s="522"/>
      <c r="J323" s="525">
        <v>45477</v>
      </c>
      <c r="K323" s="935" t="s">
        <v>171</v>
      </c>
      <c r="L323" s="523">
        <f t="shared" ref="L323:M327" si="20">G323</f>
        <v>90750</v>
      </c>
      <c r="M323" s="523">
        <f t="shared" si="20"/>
        <v>90750</v>
      </c>
      <c r="N323" s="64"/>
      <c r="O323" s="10"/>
    </row>
    <row r="324" spans="1:15" s="8" customFormat="1" ht="62.45" customHeight="1" x14ac:dyDescent="0.25">
      <c r="A324" s="1074">
        <v>192</v>
      </c>
      <c r="B324" s="1062" t="s">
        <v>629</v>
      </c>
      <c r="C324" s="1063" t="s">
        <v>638</v>
      </c>
      <c r="D324" s="1069" t="s">
        <v>13</v>
      </c>
      <c r="E324" s="1063" t="s">
        <v>13</v>
      </c>
      <c r="F324" s="1060" t="s">
        <v>89</v>
      </c>
      <c r="G324" s="1070">
        <v>40000</v>
      </c>
      <c r="H324" s="1065">
        <v>24900</v>
      </c>
      <c r="I324" s="1065" t="s">
        <v>655</v>
      </c>
      <c r="J324" s="1061">
        <v>45478</v>
      </c>
      <c r="K324" s="1069" t="s">
        <v>735</v>
      </c>
      <c r="L324" s="1072">
        <f t="shared" si="20"/>
        <v>40000</v>
      </c>
      <c r="M324" s="1072">
        <f t="shared" si="20"/>
        <v>24900</v>
      </c>
      <c r="N324" s="1676"/>
      <c r="O324" s="1677"/>
    </row>
    <row r="325" spans="1:15" s="8" customFormat="1" ht="62.45" customHeight="1" x14ac:dyDescent="0.25">
      <c r="A325" s="615">
        <v>193</v>
      </c>
      <c r="B325" s="743" t="s">
        <v>564</v>
      </c>
      <c r="C325" s="521" t="s">
        <v>638</v>
      </c>
      <c r="D325" s="529" t="s">
        <v>18</v>
      </c>
      <c r="E325" s="521" t="s">
        <v>18</v>
      </c>
      <c r="F325" s="521" t="s">
        <v>747</v>
      </c>
      <c r="G325" s="520">
        <v>40000</v>
      </c>
      <c r="H325" s="509">
        <v>24650</v>
      </c>
      <c r="I325" s="509" t="s">
        <v>377</v>
      </c>
      <c r="J325" s="525">
        <v>45481</v>
      </c>
      <c r="K325" s="935" t="s">
        <v>379</v>
      </c>
      <c r="L325" s="523">
        <f t="shared" si="20"/>
        <v>40000</v>
      </c>
      <c r="M325" s="523">
        <f t="shared" si="20"/>
        <v>24650</v>
      </c>
      <c r="N325" s="64"/>
      <c r="O325" s="10"/>
    </row>
    <row r="326" spans="1:15" s="8" customFormat="1" ht="62.45" customHeight="1" x14ac:dyDescent="0.25">
      <c r="A326" s="615">
        <v>194</v>
      </c>
      <c r="B326" s="753" t="s">
        <v>752</v>
      </c>
      <c r="C326" s="527" t="s">
        <v>638</v>
      </c>
      <c r="D326" s="528" t="s">
        <v>77</v>
      </c>
      <c r="E326" s="528" t="s">
        <v>77</v>
      </c>
      <c r="F326" s="528" t="s">
        <v>692</v>
      </c>
      <c r="G326" s="520">
        <v>40000</v>
      </c>
      <c r="H326" s="522">
        <v>40000</v>
      </c>
      <c r="I326" s="522"/>
      <c r="J326" s="525">
        <v>45483</v>
      </c>
      <c r="K326" s="524" t="s">
        <v>176</v>
      </c>
      <c r="L326" s="523">
        <f t="shared" si="20"/>
        <v>40000</v>
      </c>
      <c r="M326" s="523">
        <f t="shared" si="20"/>
        <v>40000</v>
      </c>
      <c r="N326" s="64"/>
      <c r="O326" s="10"/>
    </row>
    <row r="327" spans="1:15" s="8" customFormat="1" ht="62.45" customHeight="1" x14ac:dyDescent="0.25">
      <c r="A327" s="615">
        <v>195</v>
      </c>
      <c r="B327" s="753" t="s">
        <v>741</v>
      </c>
      <c r="C327" s="527" t="s">
        <v>638</v>
      </c>
      <c r="D327" s="528" t="s">
        <v>0</v>
      </c>
      <c r="E327" s="528" t="s">
        <v>0</v>
      </c>
      <c r="F327" s="528" t="s">
        <v>14</v>
      </c>
      <c r="G327" s="520">
        <v>50000</v>
      </c>
      <c r="H327" s="522">
        <v>49750</v>
      </c>
      <c r="I327" s="522"/>
      <c r="J327" s="525">
        <v>45484</v>
      </c>
      <c r="K327" s="935" t="s">
        <v>379</v>
      </c>
      <c r="L327" s="523">
        <f t="shared" si="20"/>
        <v>50000</v>
      </c>
      <c r="M327" s="523">
        <f t="shared" si="20"/>
        <v>49750</v>
      </c>
      <c r="N327" s="64"/>
      <c r="O327" s="10"/>
    </row>
    <row r="328" spans="1:15" s="8" customFormat="1" ht="62.45" customHeight="1" x14ac:dyDescent="0.25">
      <c r="A328" s="745">
        <v>196</v>
      </c>
      <c r="B328" s="755" t="s">
        <v>624</v>
      </c>
      <c r="C328" s="747" t="s">
        <v>638</v>
      </c>
      <c r="D328" s="738" t="s">
        <v>75</v>
      </c>
      <c r="E328" s="738" t="s">
        <v>75</v>
      </c>
      <c r="F328" s="538" t="s">
        <v>1</v>
      </c>
      <c r="G328" s="555">
        <v>35600</v>
      </c>
      <c r="H328" s="539">
        <v>35600</v>
      </c>
      <c r="I328" s="748" t="s">
        <v>666</v>
      </c>
      <c r="J328" s="740">
        <v>45489</v>
      </c>
      <c r="K328" s="549" t="s">
        <v>176</v>
      </c>
      <c r="L328" s="746">
        <f>G328</f>
        <v>35600</v>
      </c>
      <c r="M328" s="746">
        <f>H328</f>
        <v>35600</v>
      </c>
      <c r="N328" s="64"/>
      <c r="O328" s="10"/>
    </row>
    <row r="329" spans="1:15" s="8" customFormat="1" ht="62.45" customHeight="1" x14ac:dyDescent="0.25">
      <c r="A329" s="536">
        <v>197</v>
      </c>
      <c r="B329" s="743" t="s">
        <v>560</v>
      </c>
      <c r="C329" s="554" t="s">
        <v>638</v>
      </c>
      <c r="D329" s="544" t="s">
        <v>12</v>
      </c>
      <c r="E329" s="554" t="s">
        <v>12</v>
      </c>
      <c r="F329" s="554" t="s">
        <v>88</v>
      </c>
      <c r="G329" s="555">
        <v>25000</v>
      </c>
      <c r="H329" s="509">
        <v>25000</v>
      </c>
      <c r="I329" s="555" t="s">
        <v>823</v>
      </c>
      <c r="J329" s="541">
        <v>45489</v>
      </c>
      <c r="K329" s="935" t="s">
        <v>709</v>
      </c>
      <c r="L329" s="543">
        <f t="shared" ref="L329:M333" si="21">G329</f>
        <v>25000</v>
      </c>
      <c r="M329" s="543">
        <f t="shared" si="21"/>
        <v>25000</v>
      </c>
      <c r="N329" s="64"/>
      <c r="O329" s="10"/>
    </row>
    <row r="330" spans="1:15" s="8" customFormat="1" ht="62.45" customHeight="1" x14ac:dyDescent="0.25">
      <c r="A330" s="565">
        <v>198</v>
      </c>
      <c r="B330" s="753" t="s">
        <v>837</v>
      </c>
      <c r="C330" s="569" t="s">
        <v>638</v>
      </c>
      <c r="D330" s="573" t="s">
        <v>25</v>
      </c>
      <c r="E330" s="572" t="s">
        <v>25</v>
      </c>
      <c r="F330" s="572" t="s">
        <v>179</v>
      </c>
      <c r="G330" s="568">
        <v>57400</v>
      </c>
      <c r="H330" s="570">
        <v>57400</v>
      </c>
      <c r="I330" s="575" t="s">
        <v>838</v>
      </c>
      <c r="J330" s="566">
        <v>45489</v>
      </c>
      <c r="K330" s="935" t="s">
        <v>379</v>
      </c>
      <c r="L330" s="567">
        <f t="shared" si="21"/>
        <v>57400</v>
      </c>
      <c r="M330" s="567">
        <f t="shared" si="21"/>
        <v>57400</v>
      </c>
      <c r="N330" s="64"/>
      <c r="O330" s="10"/>
    </row>
    <row r="331" spans="1:15" s="8" customFormat="1" ht="62.45" customHeight="1" x14ac:dyDescent="0.25">
      <c r="A331" s="641">
        <v>199</v>
      </c>
      <c r="B331" s="753" t="s">
        <v>695</v>
      </c>
      <c r="C331" s="642" t="s">
        <v>638</v>
      </c>
      <c r="D331" s="643" t="s">
        <v>52</v>
      </c>
      <c r="E331" s="538" t="s">
        <v>52</v>
      </c>
      <c r="F331" s="538" t="s">
        <v>7</v>
      </c>
      <c r="G331" s="555">
        <v>40000</v>
      </c>
      <c r="H331" s="539">
        <v>40000</v>
      </c>
      <c r="I331" s="552"/>
      <c r="J331" s="541">
        <v>45491</v>
      </c>
      <c r="K331" s="945" t="s">
        <v>814</v>
      </c>
      <c r="L331" s="543">
        <f t="shared" si="21"/>
        <v>40000</v>
      </c>
      <c r="M331" s="543">
        <f t="shared" si="21"/>
        <v>40000</v>
      </c>
      <c r="N331" s="64"/>
      <c r="O331" s="10"/>
    </row>
    <row r="332" spans="1:15" s="8" customFormat="1" ht="62.45" customHeight="1" x14ac:dyDescent="0.25">
      <c r="A332" s="536">
        <v>200</v>
      </c>
      <c r="B332" s="753" t="s">
        <v>643</v>
      </c>
      <c r="C332" s="537" t="s">
        <v>638</v>
      </c>
      <c r="D332" s="538" t="s">
        <v>52</v>
      </c>
      <c r="E332" s="538" t="s">
        <v>52</v>
      </c>
      <c r="F332" s="538" t="s">
        <v>39</v>
      </c>
      <c r="G332" s="555">
        <v>70000</v>
      </c>
      <c r="H332" s="539">
        <v>36250</v>
      </c>
      <c r="I332" s="539" t="s">
        <v>675</v>
      </c>
      <c r="J332" s="541">
        <v>45497</v>
      </c>
      <c r="K332" s="549" t="s">
        <v>176</v>
      </c>
      <c r="L332" s="543">
        <f t="shared" si="21"/>
        <v>70000</v>
      </c>
      <c r="M332" s="543">
        <f t="shared" si="21"/>
        <v>36250</v>
      </c>
      <c r="N332" s="64"/>
      <c r="O332" s="10"/>
    </row>
    <row r="333" spans="1:15" s="8" customFormat="1" ht="62.45" customHeight="1" x14ac:dyDescent="0.25">
      <c r="A333" s="536">
        <v>201</v>
      </c>
      <c r="B333" s="753" t="s">
        <v>782</v>
      </c>
      <c r="C333" s="537" t="s">
        <v>638</v>
      </c>
      <c r="D333" s="538" t="s">
        <v>19</v>
      </c>
      <c r="E333" s="538" t="s">
        <v>19</v>
      </c>
      <c r="F333" s="538" t="s">
        <v>40</v>
      </c>
      <c r="G333" s="555">
        <v>38400</v>
      </c>
      <c r="H333" s="539">
        <v>38400</v>
      </c>
      <c r="I333" s="539"/>
      <c r="J333" s="541">
        <v>45497</v>
      </c>
      <c r="K333" s="549" t="s">
        <v>176</v>
      </c>
      <c r="L333" s="543">
        <f t="shared" si="21"/>
        <v>38400</v>
      </c>
      <c r="M333" s="543">
        <f t="shared" si="21"/>
        <v>38400</v>
      </c>
      <c r="N333" s="64"/>
      <c r="O333" s="10"/>
    </row>
    <row r="334" spans="1:15" s="8" customFormat="1" ht="62.45" customHeight="1" x14ac:dyDescent="0.25">
      <c r="A334" s="1139">
        <v>202</v>
      </c>
      <c r="B334" s="1136" t="s">
        <v>619</v>
      </c>
      <c r="C334" s="1140" t="s">
        <v>638</v>
      </c>
      <c r="D334" s="1138" t="s">
        <v>26</v>
      </c>
      <c r="E334" s="1138" t="s">
        <v>26</v>
      </c>
      <c r="F334" s="537" t="s">
        <v>347</v>
      </c>
      <c r="G334" s="555">
        <v>26550</v>
      </c>
      <c r="H334" s="539">
        <v>26550</v>
      </c>
      <c r="I334" s="509" t="s">
        <v>662</v>
      </c>
      <c r="J334" s="1133">
        <v>45497</v>
      </c>
      <c r="K334" s="549" t="s">
        <v>176</v>
      </c>
      <c r="L334" s="1137">
        <f>G334</f>
        <v>26550</v>
      </c>
      <c r="M334" s="1137">
        <f>H334</f>
        <v>26550</v>
      </c>
      <c r="N334" s="64"/>
      <c r="O334" s="10"/>
    </row>
    <row r="335" spans="1:15" s="1023" customFormat="1" ht="62.45" customHeight="1" x14ac:dyDescent="0.25">
      <c r="A335" s="1209">
        <v>203</v>
      </c>
      <c r="B335" s="1216" t="s">
        <v>732</v>
      </c>
      <c r="C335" s="1210" t="s">
        <v>638</v>
      </c>
      <c r="D335" s="1218" t="s">
        <v>19</v>
      </c>
      <c r="E335" s="1218" t="s">
        <v>19</v>
      </c>
      <c r="F335" s="1218" t="s">
        <v>86</v>
      </c>
      <c r="G335" s="1221">
        <v>28250</v>
      </c>
      <c r="H335" s="1217">
        <v>28250</v>
      </c>
      <c r="I335" s="1217"/>
      <c r="J335" s="1211">
        <v>45503</v>
      </c>
      <c r="K335" s="1218" t="s">
        <v>176</v>
      </c>
      <c r="L335" s="1212">
        <f t="shared" ref="L335:M336" si="22">G335</f>
        <v>28250</v>
      </c>
      <c r="M335" s="1212">
        <f t="shared" si="22"/>
        <v>28250</v>
      </c>
      <c r="N335" s="99"/>
      <c r="O335" s="1220"/>
    </row>
    <row r="336" spans="1:15" s="8" customFormat="1" ht="62.45" customHeight="1" x14ac:dyDescent="0.25">
      <c r="A336" s="557">
        <v>204</v>
      </c>
      <c r="B336" s="753" t="s">
        <v>776</v>
      </c>
      <c r="C336" s="562" t="s">
        <v>638</v>
      </c>
      <c r="D336" s="563" t="s">
        <v>263</v>
      </c>
      <c r="E336" s="563" t="s">
        <v>263</v>
      </c>
      <c r="F336" s="563" t="s">
        <v>23</v>
      </c>
      <c r="G336" s="558">
        <v>50000</v>
      </c>
      <c r="H336" s="559">
        <v>42450</v>
      </c>
      <c r="I336" s="559"/>
      <c r="J336" s="556">
        <v>45510</v>
      </c>
      <c r="K336" s="561" t="s">
        <v>176</v>
      </c>
      <c r="L336" s="560">
        <f t="shared" si="22"/>
        <v>50000</v>
      </c>
      <c r="M336" s="560">
        <f t="shared" si="22"/>
        <v>42450</v>
      </c>
      <c r="N336" s="64"/>
      <c r="O336" s="10"/>
    </row>
    <row r="337" spans="1:15" s="726" customFormat="1" ht="62.45" customHeight="1" x14ac:dyDescent="0.25">
      <c r="A337" s="1612">
        <v>205</v>
      </c>
      <c r="B337" s="1614" t="s">
        <v>728</v>
      </c>
      <c r="C337" s="1609" t="s">
        <v>638</v>
      </c>
      <c r="D337" s="1556" t="s">
        <v>249</v>
      </c>
      <c r="E337" s="1104" t="s">
        <v>757</v>
      </c>
      <c r="F337" s="1104" t="s">
        <v>946</v>
      </c>
      <c r="G337" s="1109">
        <v>30000</v>
      </c>
      <c r="H337" s="1106"/>
      <c r="I337" s="1106"/>
      <c r="J337" s="1577">
        <v>45512</v>
      </c>
      <c r="K337" s="1108"/>
      <c r="L337" s="1546">
        <f>G337+G338</f>
        <v>68900</v>
      </c>
      <c r="M337" s="1546">
        <f>H338</f>
        <v>38900</v>
      </c>
      <c r="N337" s="1105"/>
      <c r="O337" s="731"/>
    </row>
    <row r="338" spans="1:15" s="8" customFormat="1" ht="62.45" customHeight="1" x14ac:dyDescent="0.25">
      <c r="A338" s="1613"/>
      <c r="B338" s="1615"/>
      <c r="C338" s="1610"/>
      <c r="D338" s="1557"/>
      <c r="E338" s="563" t="s">
        <v>249</v>
      </c>
      <c r="F338" s="563" t="s">
        <v>259</v>
      </c>
      <c r="G338" s="558">
        <v>38900</v>
      </c>
      <c r="H338" s="559">
        <v>38900</v>
      </c>
      <c r="I338" s="559"/>
      <c r="J338" s="1590"/>
      <c r="K338" s="935" t="s">
        <v>379</v>
      </c>
      <c r="L338" s="1547"/>
      <c r="M338" s="1547"/>
      <c r="N338" s="64"/>
      <c r="O338" s="10"/>
    </row>
    <row r="339" spans="1:15" s="1023" customFormat="1" ht="62.25" customHeight="1" x14ac:dyDescent="0.25">
      <c r="A339" s="1639">
        <v>206</v>
      </c>
      <c r="B339" s="1614" t="s">
        <v>780</v>
      </c>
      <c r="C339" s="1632" t="s">
        <v>638</v>
      </c>
      <c r="D339" s="1585" t="s">
        <v>12</v>
      </c>
      <c r="E339" s="1585" t="s">
        <v>12</v>
      </c>
      <c r="F339" s="1424" t="s">
        <v>28</v>
      </c>
      <c r="G339" s="1434">
        <v>40000</v>
      </c>
      <c r="H339" s="1421">
        <v>29000</v>
      </c>
      <c r="I339" s="1686" t="s">
        <v>839</v>
      </c>
      <c r="J339" s="1587">
        <v>45525</v>
      </c>
      <c r="K339" s="1585" t="s">
        <v>606</v>
      </c>
      <c r="L339" s="1567">
        <f>G339+G340</f>
        <v>60000</v>
      </c>
      <c r="M339" s="1567">
        <f>H339+H340</f>
        <v>29000</v>
      </c>
      <c r="N339" s="99"/>
      <c r="O339" s="1675"/>
    </row>
    <row r="340" spans="1:15" s="1023" customFormat="1" ht="62.45" customHeight="1" x14ac:dyDescent="0.25">
      <c r="A340" s="1640"/>
      <c r="B340" s="1615"/>
      <c r="C340" s="1633"/>
      <c r="D340" s="1586"/>
      <c r="E340" s="1586"/>
      <c r="F340" s="1424" t="s">
        <v>29</v>
      </c>
      <c r="G340" s="1434">
        <v>20000</v>
      </c>
      <c r="H340" s="1421"/>
      <c r="I340" s="1688"/>
      <c r="J340" s="1588"/>
      <c r="K340" s="1586"/>
      <c r="L340" s="1568"/>
      <c r="M340" s="1568"/>
      <c r="N340" s="99"/>
      <c r="O340" s="1675"/>
    </row>
    <row r="341" spans="1:15" s="1023" customFormat="1" ht="62.45" customHeight="1" x14ac:dyDescent="0.25">
      <c r="A341" s="1241">
        <v>207</v>
      </c>
      <c r="B341" s="1240" t="s">
        <v>641</v>
      </c>
      <c r="C341" s="1243" t="s">
        <v>638</v>
      </c>
      <c r="D341" s="1237" t="s">
        <v>0</v>
      </c>
      <c r="E341" s="1237" t="s">
        <v>0</v>
      </c>
      <c r="F341" s="1237" t="s">
        <v>14</v>
      </c>
      <c r="G341" s="1242">
        <v>90000</v>
      </c>
      <c r="H341" s="1236">
        <v>90000</v>
      </c>
      <c r="I341" s="1236" t="s">
        <v>673</v>
      </c>
      <c r="J341" s="1239">
        <v>45525</v>
      </c>
      <c r="K341" s="1237" t="s">
        <v>176</v>
      </c>
      <c r="L341" s="1238">
        <f t="shared" ref="L341:M348" si="23">G341</f>
        <v>90000</v>
      </c>
      <c r="M341" s="1238">
        <f t="shared" si="23"/>
        <v>90000</v>
      </c>
      <c r="N341" s="99"/>
      <c r="O341" s="118"/>
    </row>
    <row r="342" spans="1:15" s="1023" customFormat="1" ht="62.45" customHeight="1" x14ac:dyDescent="0.25">
      <c r="A342" s="1350">
        <v>208</v>
      </c>
      <c r="B342" s="1352" t="s">
        <v>568</v>
      </c>
      <c r="C342" s="1349" t="s">
        <v>638</v>
      </c>
      <c r="D342" s="1116" t="s">
        <v>18</v>
      </c>
      <c r="E342" s="1349" t="s">
        <v>18</v>
      </c>
      <c r="F342" s="1349" t="s">
        <v>65</v>
      </c>
      <c r="G342" s="1351">
        <v>25100</v>
      </c>
      <c r="H342" s="1348">
        <v>25100</v>
      </c>
      <c r="I342" s="1348" t="s">
        <v>374</v>
      </c>
      <c r="J342" s="1347">
        <v>45531</v>
      </c>
      <c r="K342" s="1345" t="s">
        <v>171</v>
      </c>
      <c r="L342" s="1346">
        <f t="shared" si="23"/>
        <v>25100</v>
      </c>
      <c r="M342" s="1346">
        <f t="shared" si="23"/>
        <v>25100</v>
      </c>
      <c r="N342" s="99"/>
      <c r="O342" s="118"/>
    </row>
    <row r="343" spans="1:15" s="8" customFormat="1" ht="62.45" customHeight="1" x14ac:dyDescent="0.25">
      <c r="A343" s="582">
        <v>209</v>
      </c>
      <c r="B343" s="753" t="s">
        <v>798</v>
      </c>
      <c r="C343" s="580" t="s">
        <v>638</v>
      </c>
      <c r="D343" s="581" t="s">
        <v>0</v>
      </c>
      <c r="E343" s="581" t="s">
        <v>0</v>
      </c>
      <c r="F343" s="581" t="s">
        <v>14</v>
      </c>
      <c r="G343" s="587">
        <v>30000</v>
      </c>
      <c r="H343" s="586">
        <v>21150</v>
      </c>
      <c r="I343" s="586"/>
      <c r="J343" s="583">
        <v>45533</v>
      </c>
      <c r="K343" s="584" t="s">
        <v>176</v>
      </c>
      <c r="L343" s="585">
        <f t="shared" si="23"/>
        <v>30000</v>
      </c>
      <c r="M343" s="585">
        <f t="shared" si="23"/>
        <v>21150</v>
      </c>
      <c r="N343" s="64"/>
      <c r="O343" s="10"/>
    </row>
    <row r="344" spans="1:15" s="8" customFormat="1" ht="62.45" customHeight="1" x14ac:dyDescent="0.25">
      <c r="A344" s="582">
        <v>210</v>
      </c>
      <c r="B344" s="753" t="s">
        <v>744</v>
      </c>
      <c r="C344" s="580" t="s">
        <v>638</v>
      </c>
      <c r="D344" s="581" t="s">
        <v>25</v>
      </c>
      <c r="E344" s="581" t="s">
        <v>25</v>
      </c>
      <c r="F344" s="581" t="s">
        <v>179</v>
      </c>
      <c r="G344" s="587">
        <v>50550</v>
      </c>
      <c r="H344" s="586">
        <v>50550</v>
      </c>
      <c r="I344" s="586"/>
      <c r="J344" s="583">
        <v>45538</v>
      </c>
      <c r="K344" s="935" t="s">
        <v>379</v>
      </c>
      <c r="L344" s="585">
        <f t="shared" si="23"/>
        <v>50550</v>
      </c>
      <c r="M344" s="585">
        <f t="shared" si="23"/>
        <v>50550</v>
      </c>
      <c r="N344" s="64"/>
      <c r="O344" s="10"/>
    </row>
    <row r="345" spans="1:15" s="1023" customFormat="1" ht="62.45" customHeight="1" x14ac:dyDescent="0.25">
      <c r="A345" s="1164">
        <v>211</v>
      </c>
      <c r="B345" s="1165" t="s">
        <v>649</v>
      </c>
      <c r="C345" s="1166" t="s">
        <v>638</v>
      </c>
      <c r="D345" s="1173" t="s">
        <v>249</v>
      </c>
      <c r="E345" s="1173" t="s">
        <v>249</v>
      </c>
      <c r="F345" s="1173" t="s">
        <v>259</v>
      </c>
      <c r="G345" s="1175">
        <v>30000</v>
      </c>
      <c r="H345" s="1172">
        <v>30000</v>
      </c>
      <c r="I345" s="1172" t="s">
        <v>672</v>
      </c>
      <c r="J345" s="1167">
        <v>45541</v>
      </c>
      <c r="K345" s="1173" t="s">
        <v>379</v>
      </c>
      <c r="L345" s="1168">
        <f t="shared" si="23"/>
        <v>30000</v>
      </c>
      <c r="M345" s="1168">
        <f t="shared" si="23"/>
        <v>30000</v>
      </c>
      <c r="N345" s="99"/>
      <c r="O345" s="118"/>
    </row>
    <row r="346" spans="1:15" s="8" customFormat="1" ht="62.45" customHeight="1" x14ac:dyDescent="0.25">
      <c r="A346" s="632">
        <v>212</v>
      </c>
      <c r="B346" s="753" t="s">
        <v>640</v>
      </c>
      <c r="C346" s="637" t="s">
        <v>638</v>
      </c>
      <c r="D346" s="633" t="s">
        <v>12</v>
      </c>
      <c r="E346" s="633" t="s">
        <v>12</v>
      </c>
      <c r="F346" s="633" t="s">
        <v>33</v>
      </c>
      <c r="G346" s="639">
        <v>25600</v>
      </c>
      <c r="H346" s="635">
        <v>25600</v>
      </c>
      <c r="I346" s="635" t="s">
        <v>672</v>
      </c>
      <c r="J346" s="636">
        <v>45579</v>
      </c>
      <c r="K346" s="935" t="s">
        <v>172</v>
      </c>
      <c r="L346" s="634">
        <f>G346</f>
        <v>25600</v>
      </c>
      <c r="M346" s="634">
        <f t="shared" si="23"/>
        <v>25600</v>
      </c>
      <c r="N346" s="64"/>
      <c r="O346" s="10"/>
    </row>
    <row r="347" spans="1:15" s="8" customFormat="1" ht="62.45" customHeight="1" x14ac:dyDescent="0.25">
      <c r="A347" s="632">
        <v>213</v>
      </c>
      <c r="B347" s="753" t="s">
        <v>875</v>
      </c>
      <c r="C347" s="637" t="s">
        <v>638</v>
      </c>
      <c r="D347" s="633" t="s">
        <v>22</v>
      </c>
      <c r="E347" s="633" t="s">
        <v>723</v>
      </c>
      <c r="F347" s="633" t="s">
        <v>23</v>
      </c>
      <c r="G347" s="639">
        <v>54000</v>
      </c>
      <c r="H347" s="635">
        <v>54000</v>
      </c>
      <c r="I347" s="635"/>
      <c r="J347" s="636">
        <v>45580</v>
      </c>
      <c r="K347" s="638" t="s">
        <v>176</v>
      </c>
      <c r="L347" s="634">
        <f>G347</f>
        <v>54000</v>
      </c>
      <c r="M347" s="634">
        <f t="shared" si="23"/>
        <v>54000</v>
      </c>
      <c r="N347" s="64"/>
      <c r="O347" s="10"/>
    </row>
    <row r="348" spans="1:15" s="8" customFormat="1" ht="62.45" customHeight="1" x14ac:dyDescent="0.25">
      <c r="A348" s="1491">
        <v>214</v>
      </c>
      <c r="B348" s="1507" t="s">
        <v>792</v>
      </c>
      <c r="C348" s="1494" t="s">
        <v>638</v>
      </c>
      <c r="D348" s="1495" t="s">
        <v>589</v>
      </c>
      <c r="E348" s="643" t="s">
        <v>589</v>
      </c>
      <c r="F348" s="643" t="s">
        <v>590</v>
      </c>
      <c r="G348" s="646">
        <v>25000</v>
      </c>
      <c r="H348" s="644">
        <v>25000</v>
      </c>
      <c r="I348" s="1488"/>
      <c r="J348" s="1497">
        <v>45601</v>
      </c>
      <c r="K348" s="647" t="s">
        <v>176</v>
      </c>
      <c r="L348" s="1485">
        <f>G348</f>
        <v>25000</v>
      </c>
      <c r="M348" s="1485">
        <f t="shared" si="23"/>
        <v>25000</v>
      </c>
      <c r="N348" s="64"/>
      <c r="O348" s="10"/>
    </row>
    <row r="349" spans="1:15" s="8" customFormat="1" ht="62.45" customHeight="1" x14ac:dyDescent="0.25">
      <c r="A349" s="685">
        <v>215</v>
      </c>
      <c r="B349" s="753" t="s">
        <v>896</v>
      </c>
      <c r="C349" s="686" t="s">
        <v>638</v>
      </c>
      <c r="D349" s="687" t="s">
        <v>25</v>
      </c>
      <c r="E349" s="687" t="s">
        <v>724</v>
      </c>
      <c r="F349" s="687" t="s">
        <v>897</v>
      </c>
      <c r="G349" s="691">
        <v>50000</v>
      </c>
      <c r="H349" s="690">
        <v>35000</v>
      </c>
      <c r="I349" s="690"/>
      <c r="J349" s="689">
        <v>45670</v>
      </c>
      <c r="K349" s="945" t="s">
        <v>709</v>
      </c>
      <c r="L349" s="688">
        <f t="shared" ref="L349:M360" si="24">G349</f>
        <v>50000</v>
      </c>
      <c r="M349" s="688">
        <f t="shared" si="24"/>
        <v>35000</v>
      </c>
      <c r="N349" s="64"/>
      <c r="O349" s="10"/>
    </row>
    <row r="350" spans="1:15" s="726" customFormat="1" ht="62.45" customHeight="1" x14ac:dyDescent="0.25">
      <c r="A350" s="766">
        <v>216</v>
      </c>
      <c r="B350" s="767" t="s">
        <v>652</v>
      </c>
      <c r="C350" s="768" t="s">
        <v>638</v>
      </c>
      <c r="D350" s="769" t="s">
        <v>73</v>
      </c>
      <c r="E350" s="769" t="s">
        <v>34</v>
      </c>
      <c r="F350" s="769" t="s">
        <v>210</v>
      </c>
      <c r="G350" s="774">
        <v>40000</v>
      </c>
      <c r="H350" s="772">
        <v>30350</v>
      </c>
      <c r="I350" s="772"/>
      <c r="J350" s="771">
        <v>45772</v>
      </c>
      <c r="K350" s="773" t="s">
        <v>739</v>
      </c>
      <c r="L350" s="770">
        <f t="shared" si="24"/>
        <v>40000</v>
      </c>
      <c r="M350" s="770">
        <f t="shared" si="24"/>
        <v>30350</v>
      </c>
      <c r="N350" s="64"/>
      <c r="O350" s="731"/>
    </row>
    <row r="351" spans="1:15" s="726" customFormat="1" ht="62.45" customHeight="1" x14ac:dyDescent="0.25">
      <c r="A351" s="787">
        <v>217</v>
      </c>
      <c r="B351" s="788" t="s">
        <v>921</v>
      </c>
      <c r="C351" s="789" t="s">
        <v>638</v>
      </c>
      <c r="D351" s="790" t="s">
        <v>785</v>
      </c>
      <c r="E351" s="790" t="s">
        <v>785</v>
      </c>
      <c r="F351" s="790" t="s">
        <v>786</v>
      </c>
      <c r="G351" s="796">
        <v>30000</v>
      </c>
      <c r="H351" s="793">
        <v>28800</v>
      </c>
      <c r="I351" s="793"/>
      <c r="J351" s="792">
        <v>45800</v>
      </c>
      <c r="K351" s="935" t="s">
        <v>379</v>
      </c>
      <c r="L351" s="791">
        <f t="shared" si="24"/>
        <v>30000</v>
      </c>
      <c r="M351" s="791">
        <f t="shared" si="24"/>
        <v>28800</v>
      </c>
      <c r="N351" s="64"/>
      <c r="O351" s="731"/>
    </row>
    <row r="352" spans="1:15" s="726" customFormat="1" ht="62.45" customHeight="1" x14ac:dyDescent="0.25">
      <c r="A352" s="802">
        <v>218</v>
      </c>
      <c r="B352" s="804" t="s">
        <v>922</v>
      </c>
      <c r="C352" s="805" t="s">
        <v>638</v>
      </c>
      <c r="D352" s="806" t="s">
        <v>13</v>
      </c>
      <c r="E352" s="806" t="s">
        <v>23</v>
      </c>
      <c r="F352" s="806" t="s">
        <v>923</v>
      </c>
      <c r="G352" s="815">
        <v>20000</v>
      </c>
      <c r="H352" s="811">
        <v>20000</v>
      </c>
      <c r="I352" s="811"/>
      <c r="J352" s="810">
        <v>45804</v>
      </c>
      <c r="K352" s="945" t="s">
        <v>924</v>
      </c>
      <c r="L352" s="808">
        <f t="shared" si="24"/>
        <v>20000</v>
      </c>
      <c r="M352" s="808">
        <f t="shared" si="24"/>
        <v>20000</v>
      </c>
      <c r="N352" s="64"/>
      <c r="O352" s="731"/>
    </row>
    <row r="353" spans="1:15" s="726" customFormat="1" ht="62.45" customHeight="1" x14ac:dyDescent="0.25">
      <c r="A353" s="824">
        <v>219</v>
      </c>
      <c r="B353" s="825" t="s">
        <v>644</v>
      </c>
      <c r="C353" s="826" t="s">
        <v>638</v>
      </c>
      <c r="D353" s="827" t="s">
        <v>12</v>
      </c>
      <c r="E353" s="827" t="s">
        <v>12</v>
      </c>
      <c r="F353" s="827" t="s">
        <v>623</v>
      </c>
      <c r="G353" s="831">
        <v>30000</v>
      </c>
      <c r="H353" s="84">
        <v>20200</v>
      </c>
      <c r="I353" s="830" t="s">
        <v>676</v>
      </c>
      <c r="J353" s="829">
        <v>45811</v>
      </c>
      <c r="K353" s="945" t="s">
        <v>709</v>
      </c>
      <c r="L353" s="832">
        <f t="shared" si="24"/>
        <v>30000</v>
      </c>
      <c r="M353" s="828">
        <f t="shared" si="24"/>
        <v>20200</v>
      </c>
      <c r="N353" s="64"/>
      <c r="O353" s="731"/>
    </row>
    <row r="354" spans="1:15" s="726" customFormat="1" ht="62.45" customHeight="1" x14ac:dyDescent="0.25">
      <c r="A354" s="838">
        <v>220</v>
      </c>
      <c r="B354" s="838" t="s">
        <v>777</v>
      </c>
      <c r="C354" s="836" t="s">
        <v>638</v>
      </c>
      <c r="D354" s="834" t="s">
        <v>10</v>
      </c>
      <c r="E354" s="834" t="s">
        <v>10</v>
      </c>
      <c r="F354" s="834" t="s">
        <v>778</v>
      </c>
      <c r="G354" s="837">
        <v>50000</v>
      </c>
      <c r="H354" s="835">
        <v>29900</v>
      </c>
      <c r="I354" s="835"/>
      <c r="J354" s="833">
        <v>45811</v>
      </c>
      <c r="K354" s="935" t="s">
        <v>171</v>
      </c>
      <c r="L354" s="832">
        <f t="shared" si="24"/>
        <v>50000</v>
      </c>
      <c r="M354" s="832">
        <f t="shared" si="24"/>
        <v>29900</v>
      </c>
      <c r="N354" s="64"/>
      <c r="O354" s="731"/>
    </row>
    <row r="355" spans="1:15" s="726" customFormat="1" ht="62.45" customHeight="1" x14ac:dyDescent="0.25">
      <c r="A355" s="839">
        <v>221</v>
      </c>
      <c r="B355" s="839" t="s">
        <v>770</v>
      </c>
      <c r="C355" s="840" t="s">
        <v>638</v>
      </c>
      <c r="D355" s="841" t="s">
        <v>25</v>
      </c>
      <c r="E355" s="841" t="s">
        <v>25</v>
      </c>
      <c r="F355" s="841" t="s">
        <v>179</v>
      </c>
      <c r="G355" s="845">
        <v>40000</v>
      </c>
      <c r="H355" s="844">
        <v>40000</v>
      </c>
      <c r="I355" s="844"/>
      <c r="J355" s="843">
        <v>45812</v>
      </c>
      <c r="K355" s="935" t="s">
        <v>379</v>
      </c>
      <c r="L355" s="851">
        <f t="shared" si="24"/>
        <v>40000</v>
      </c>
      <c r="M355" s="842">
        <f t="shared" si="24"/>
        <v>40000</v>
      </c>
      <c r="N355" s="64"/>
      <c r="O355" s="731"/>
    </row>
    <row r="356" spans="1:15" s="726" customFormat="1" ht="62.45" customHeight="1" x14ac:dyDescent="0.25">
      <c r="A356" s="866">
        <v>222</v>
      </c>
      <c r="B356" s="866" t="s">
        <v>807</v>
      </c>
      <c r="C356" s="859" t="s">
        <v>638</v>
      </c>
      <c r="D356" s="856" t="s">
        <v>6</v>
      </c>
      <c r="E356" s="856" t="s">
        <v>6</v>
      </c>
      <c r="F356" s="856" t="s">
        <v>209</v>
      </c>
      <c r="G356" s="861">
        <v>50000</v>
      </c>
      <c r="H356" s="857">
        <v>44450</v>
      </c>
      <c r="I356" s="857"/>
      <c r="J356" s="852">
        <v>45820</v>
      </c>
      <c r="K356" s="854" t="s">
        <v>176</v>
      </c>
      <c r="L356" s="851">
        <f t="shared" si="24"/>
        <v>50000</v>
      </c>
      <c r="M356" s="851">
        <f t="shared" si="24"/>
        <v>44450</v>
      </c>
      <c r="N356" s="64"/>
      <c r="O356" s="731"/>
    </row>
    <row r="357" spans="1:15" s="726" customFormat="1" ht="75.75" customHeight="1" x14ac:dyDescent="0.25">
      <c r="A357" s="866">
        <v>223</v>
      </c>
      <c r="B357" s="866" t="s">
        <v>948</v>
      </c>
      <c r="C357" s="859" t="s">
        <v>638</v>
      </c>
      <c r="D357" s="856" t="s">
        <v>18</v>
      </c>
      <c r="E357" s="856" t="s">
        <v>18</v>
      </c>
      <c r="F357" s="856" t="s">
        <v>69</v>
      </c>
      <c r="G357" s="861">
        <v>34500</v>
      </c>
      <c r="H357" s="857">
        <v>34500</v>
      </c>
      <c r="I357" s="857"/>
      <c r="J357" s="852">
        <v>45821</v>
      </c>
      <c r="K357" s="935" t="s">
        <v>379</v>
      </c>
      <c r="L357" s="851">
        <f t="shared" si="24"/>
        <v>34500</v>
      </c>
      <c r="M357" s="851">
        <f t="shared" si="24"/>
        <v>34500</v>
      </c>
      <c r="N357" s="64"/>
      <c r="O357" s="731"/>
    </row>
    <row r="358" spans="1:15" s="726" customFormat="1" ht="62.45" customHeight="1" x14ac:dyDescent="0.25">
      <c r="A358" s="866">
        <v>224</v>
      </c>
      <c r="B358" s="866" t="s">
        <v>642</v>
      </c>
      <c r="C358" s="859" t="s">
        <v>638</v>
      </c>
      <c r="D358" s="856" t="s">
        <v>25</v>
      </c>
      <c r="E358" s="856" t="s">
        <v>25</v>
      </c>
      <c r="F358" s="856" t="s">
        <v>182</v>
      </c>
      <c r="G358" s="861">
        <v>29900</v>
      </c>
      <c r="H358" s="84">
        <v>29900</v>
      </c>
      <c r="I358" s="857" t="s">
        <v>674</v>
      </c>
      <c r="J358" s="852">
        <v>45821</v>
      </c>
      <c r="K358" s="935" t="s">
        <v>379</v>
      </c>
      <c r="L358" s="851">
        <f t="shared" si="24"/>
        <v>29900</v>
      </c>
      <c r="M358" s="851">
        <f t="shared" si="24"/>
        <v>29900</v>
      </c>
      <c r="N358" s="64"/>
      <c r="O358" s="731"/>
    </row>
    <row r="359" spans="1:15" s="1023" customFormat="1" ht="62.45" customHeight="1" x14ac:dyDescent="0.25">
      <c r="A359" s="1196">
        <v>225</v>
      </c>
      <c r="B359" s="1196" t="s">
        <v>719</v>
      </c>
      <c r="C359" s="1205" t="s">
        <v>638</v>
      </c>
      <c r="D359" s="1189" t="s">
        <v>583</v>
      </c>
      <c r="E359" s="1189" t="s">
        <v>583</v>
      </c>
      <c r="F359" s="1189" t="s">
        <v>584</v>
      </c>
      <c r="G359" s="1188">
        <v>40000</v>
      </c>
      <c r="H359" s="1207">
        <v>29700</v>
      </c>
      <c r="I359" s="1207"/>
      <c r="J359" s="1193">
        <v>45821</v>
      </c>
      <c r="K359" s="1189" t="s">
        <v>176</v>
      </c>
      <c r="L359" s="1191">
        <f t="shared" si="24"/>
        <v>40000</v>
      </c>
      <c r="M359" s="1191">
        <f t="shared" si="24"/>
        <v>29700</v>
      </c>
      <c r="N359" s="99"/>
      <c r="O359" s="118"/>
    </row>
    <row r="360" spans="1:15" s="726" customFormat="1" ht="62.45" customHeight="1" x14ac:dyDescent="0.25">
      <c r="A360" s="866">
        <v>226</v>
      </c>
      <c r="B360" s="866" t="s">
        <v>717</v>
      </c>
      <c r="C360" s="859" t="s">
        <v>638</v>
      </c>
      <c r="D360" s="856" t="s">
        <v>26</v>
      </c>
      <c r="E360" s="856" t="s">
        <v>26</v>
      </c>
      <c r="F360" s="856" t="s">
        <v>226</v>
      </c>
      <c r="G360" s="861">
        <v>20750</v>
      </c>
      <c r="H360" s="857">
        <v>20750</v>
      </c>
      <c r="I360" s="857"/>
      <c r="J360" s="852">
        <v>45826</v>
      </c>
      <c r="K360" s="945" t="s">
        <v>709</v>
      </c>
      <c r="L360" s="851">
        <f t="shared" si="24"/>
        <v>20750</v>
      </c>
      <c r="M360" s="851">
        <f t="shared" si="24"/>
        <v>20750</v>
      </c>
      <c r="N360" s="64"/>
      <c r="O360" s="731"/>
    </row>
    <row r="361" spans="1:15" s="726" customFormat="1" ht="62.45" customHeight="1" x14ac:dyDescent="0.25">
      <c r="A361" s="1549">
        <v>227</v>
      </c>
      <c r="B361" s="1549" t="s">
        <v>879</v>
      </c>
      <c r="C361" s="1609" t="s">
        <v>638</v>
      </c>
      <c r="D361" s="1556" t="s">
        <v>18</v>
      </c>
      <c r="E361" s="856" t="s">
        <v>18</v>
      </c>
      <c r="F361" s="856" t="s">
        <v>69</v>
      </c>
      <c r="G361" s="861">
        <v>25000</v>
      </c>
      <c r="H361" s="857">
        <v>25000</v>
      </c>
      <c r="I361" s="857"/>
      <c r="J361" s="1577">
        <v>45826</v>
      </c>
      <c r="K361" s="945" t="s">
        <v>709</v>
      </c>
      <c r="L361" s="1546">
        <f>G361+G362</f>
        <v>75000</v>
      </c>
      <c r="M361" s="1546">
        <f>H361+H362</f>
        <v>25000</v>
      </c>
      <c r="N361" s="64"/>
      <c r="O361" s="731"/>
    </row>
    <row r="362" spans="1:15" s="726" customFormat="1" ht="62.45" customHeight="1" x14ac:dyDescent="0.25">
      <c r="A362" s="1550"/>
      <c r="B362" s="1550"/>
      <c r="C362" s="1610"/>
      <c r="D362" s="1557"/>
      <c r="E362" s="856" t="s">
        <v>17</v>
      </c>
      <c r="F362" s="856" t="s">
        <v>880</v>
      </c>
      <c r="G362" s="861">
        <v>50000</v>
      </c>
      <c r="H362" s="857"/>
      <c r="I362" s="857"/>
      <c r="J362" s="1590"/>
      <c r="K362" s="854"/>
      <c r="L362" s="1547"/>
      <c r="M362" s="1547"/>
      <c r="N362" s="64"/>
      <c r="O362" s="731"/>
    </row>
    <row r="363" spans="1:15" s="726" customFormat="1" ht="62.45" customHeight="1" x14ac:dyDescent="0.25">
      <c r="A363" s="1549">
        <v>228</v>
      </c>
      <c r="B363" s="1549" t="s">
        <v>773</v>
      </c>
      <c r="C363" s="1609" t="s">
        <v>638</v>
      </c>
      <c r="D363" s="1556" t="s">
        <v>37</v>
      </c>
      <c r="E363" s="870" t="s">
        <v>327</v>
      </c>
      <c r="F363" s="870" t="s">
        <v>23</v>
      </c>
      <c r="G363" s="875">
        <v>25000</v>
      </c>
      <c r="H363" s="874"/>
      <c r="I363" s="874"/>
      <c r="J363" s="1577">
        <v>45827</v>
      </c>
      <c r="K363" s="873"/>
      <c r="L363" s="1546">
        <f>G363+G364+G365</f>
        <v>115000</v>
      </c>
      <c r="M363" s="1546">
        <f>H363+H364+H365</f>
        <v>44350</v>
      </c>
      <c r="N363" s="64"/>
      <c r="O363" s="731"/>
    </row>
    <row r="364" spans="1:15" s="726" customFormat="1" ht="62.45" customHeight="1" x14ac:dyDescent="0.25">
      <c r="A364" s="1558"/>
      <c r="B364" s="1558"/>
      <c r="C364" s="1684"/>
      <c r="D364" s="1683"/>
      <c r="E364" s="870" t="s">
        <v>327</v>
      </c>
      <c r="F364" s="870" t="s">
        <v>900</v>
      </c>
      <c r="G364" s="875">
        <v>40000</v>
      </c>
      <c r="H364" s="874"/>
      <c r="I364" s="874"/>
      <c r="J364" s="1578"/>
      <c r="K364" s="873"/>
      <c r="L364" s="1548"/>
      <c r="M364" s="1548"/>
      <c r="N364" s="64"/>
      <c r="O364" s="731"/>
    </row>
    <row r="365" spans="1:15" s="726" customFormat="1" ht="62.45" customHeight="1" x14ac:dyDescent="0.25">
      <c r="A365" s="1550"/>
      <c r="B365" s="1550"/>
      <c r="C365" s="1610"/>
      <c r="D365" s="1557"/>
      <c r="E365" s="870" t="s">
        <v>5</v>
      </c>
      <c r="F365" s="870" t="s">
        <v>774</v>
      </c>
      <c r="G365" s="875">
        <v>50000</v>
      </c>
      <c r="H365" s="876">
        <v>44350</v>
      </c>
      <c r="I365" s="874"/>
      <c r="J365" s="1590"/>
      <c r="K365" s="945" t="s">
        <v>709</v>
      </c>
      <c r="L365" s="1547"/>
      <c r="M365" s="1547"/>
      <c r="N365" s="64"/>
      <c r="O365" s="731"/>
    </row>
    <row r="366" spans="1:15" s="726" customFormat="1" ht="62.45" customHeight="1" x14ac:dyDescent="0.25">
      <c r="A366" s="579">
        <v>229</v>
      </c>
      <c r="B366" s="58" t="s">
        <v>759</v>
      </c>
      <c r="C366" s="168" t="s">
        <v>638</v>
      </c>
      <c r="D366" s="55" t="s">
        <v>75</v>
      </c>
      <c r="E366" s="57" t="s">
        <v>75</v>
      </c>
      <c r="F366" s="57" t="s">
        <v>293</v>
      </c>
      <c r="G366" s="9">
        <v>34500</v>
      </c>
      <c r="H366" s="876">
        <v>34500</v>
      </c>
      <c r="I366" s="56" t="s">
        <v>371</v>
      </c>
      <c r="J366" s="872">
        <v>45827</v>
      </c>
      <c r="K366" s="873" t="s">
        <v>929</v>
      </c>
      <c r="L366" s="871">
        <f t="shared" ref="L366:L386" si="25">G366</f>
        <v>34500</v>
      </c>
      <c r="M366" s="871">
        <f t="shared" ref="M366:M392" si="26">H366</f>
        <v>34500</v>
      </c>
      <c r="N366" s="64"/>
      <c r="O366" s="731"/>
    </row>
    <row r="367" spans="1:15" s="726" customFormat="1" ht="62.45" customHeight="1" x14ac:dyDescent="0.25">
      <c r="A367" s="670">
        <v>230</v>
      </c>
      <c r="B367" s="877" t="s">
        <v>790</v>
      </c>
      <c r="C367" s="869" t="s">
        <v>638</v>
      </c>
      <c r="D367" s="870" t="s">
        <v>64</v>
      </c>
      <c r="E367" s="869" t="s">
        <v>64</v>
      </c>
      <c r="F367" s="869" t="s">
        <v>23</v>
      </c>
      <c r="G367" s="875">
        <v>53600</v>
      </c>
      <c r="H367" s="884">
        <v>53600</v>
      </c>
      <c r="I367" s="874"/>
      <c r="J367" s="872">
        <v>45831</v>
      </c>
      <c r="K367" s="883" t="s">
        <v>176</v>
      </c>
      <c r="L367" s="871">
        <f t="shared" si="25"/>
        <v>53600</v>
      </c>
      <c r="M367" s="871">
        <f t="shared" si="26"/>
        <v>53600</v>
      </c>
      <c r="N367" s="64"/>
      <c r="O367" s="731"/>
    </row>
    <row r="368" spans="1:15" s="726" customFormat="1" ht="62.45" customHeight="1" x14ac:dyDescent="0.25">
      <c r="A368" s="670">
        <v>231</v>
      </c>
      <c r="B368" s="887" t="s">
        <v>866</v>
      </c>
      <c r="C368" s="878" t="s">
        <v>638</v>
      </c>
      <c r="D368" s="879" t="s">
        <v>18</v>
      </c>
      <c r="E368" s="878" t="s">
        <v>18</v>
      </c>
      <c r="F368" s="878" t="s">
        <v>65</v>
      </c>
      <c r="G368" s="886">
        <v>30000</v>
      </c>
      <c r="H368" s="886">
        <v>29950</v>
      </c>
      <c r="I368" s="882"/>
      <c r="J368" s="881">
        <v>45832</v>
      </c>
      <c r="K368" s="883" t="s">
        <v>176</v>
      </c>
      <c r="L368" s="880">
        <f t="shared" si="25"/>
        <v>30000</v>
      </c>
      <c r="M368" s="880">
        <f t="shared" si="26"/>
        <v>29950</v>
      </c>
      <c r="N368" s="64"/>
      <c r="O368" s="731"/>
    </row>
    <row r="369" spans="1:15" s="726" customFormat="1" ht="62.45" customHeight="1" x14ac:dyDescent="0.25">
      <c r="A369" s="670">
        <v>232</v>
      </c>
      <c r="B369" s="887" t="s">
        <v>856</v>
      </c>
      <c r="C369" s="878" t="s">
        <v>638</v>
      </c>
      <c r="D369" s="879" t="s">
        <v>44</v>
      </c>
      <c r="E369" s="878" t="s">
        <v>44</v>
      </c>
      <c r="F369" s="878" t="s">
        <v>855</v>
      </c>
      <c r="G369" s="886">
        <v>25000</v>
      </c>
      <c r="H369" s="886">
        <v>20600</v>
      </c>
      <c r="I369" s="882"/>
      <c r="J369" s="881">
        <v>45833</v>
      </c>
      <c r="K369" s="883" t="s">
        <v>709</v>
      </c>
      <c r="L369" s="880">
        <f t="shared" si="25"/>
        <v>25000</v>
      </c>
      <c r="M369" s="880">
        <f t="shared" si="26"/>
        <v>20600</v>
      </c>
      <c r="N369" s="64"/>
      <c r="O369" s="731"/>
    </row>
    <row r="370" spans="1:15" s="726" customFormat="1" ht="62.45" customHeight="1" x14ac:dyDescent="0.25">
      <c r="A370" s="670">
        <v>233</v>
      </c>
      <c r="B370" s="1147" t="s">
        <v>947</v>
      </c>
      <c r="C370" s="1148" t="s">
        <v>638</v>
      </c>
      <c r="D370" s="1149" t="s">
        <v>52</v>
      </c>
      <c r="E370" s="420" t="s">
        <v>52</v>
      </c>
      <c r="F370" s="420" t="s">
        <v>66</v>
      </c>
      <c r="G370" s="423">
        <v>60000</v>
      </c>
      <c r="H370" s="418">
        <v>60000</v>
      </c>
      <c r="I370" s="890"/>
      <c r="J370" s="1150">
        <v>45835</v>
      </c>
      <c r="K370" s="889" t="s">
        <v>176</v>
      </c>
      <c r="L370" s="1151">
        <f>G370</f>
        <v>60000</v>
      </c>
      <c r="M370" s="1151">
        <f>H370</f>
        <v>60000</v>
      </c>
      <c r="N370" s="64"/>
      <c r="O370" s="731"/>
    </row>
    <row r="371" spans="1:15" s="726" customFormat="1" ht="62.45" customHeight="1" x14ac:dyDescent="0.25">
      <c r="A371" s="670">
        <v>234</v>
      </c>
      <c r="B371" s="891" t="s">
        <v>842</v>
      </c>
      <c r="C371" s="892" t="s">
        <v>638</v>
      </c>
      <c r="D371" s="893" t="s">
        <v>44</v>
      </c>
      <c r="E371" s="893" t="s">
        <v>44</v>
      </c>
      <c r="F371" s="893" t="s">
        <v>23</v>
      </c>
      <c r="G371" s="907">
        <v>36000</v>
      </c>
      <c r="H371" s="897">
        <v>34000</v>
      </c>
      <c r="I371" s="897"/>
      <c r="J371" s="894">
        <v>45838</v>
      </c>
      <c r="K371" s="945" t="s">
        <v>709</v>
      </c>
      <c r="L371" s="895">
        <f t="shared" si="25"/>
        <v>36000</v>
      </c>
      <c r="M371" s="895">
        <f t="shared" si="26"/>
        <v>34000</v>
      </c>
      <c r="N371" s="64"/>
      <c r="O371" s="731"/>
    </row>
    <row r="372" spans="1:15" s="726" customFormat="1" ht="62.45" customHeight="1" x14ac:dyDescent="0.25">
      <c r="A372" s="670">
        <v>235</v>
      </c>
      <c r="B372" s="891" t="s">
        <v>750</v>
      </c>
      <c r="C372" s="892" t="s">
        <v>638</v>
      </c>
      <c r="D372" s="893" t="s">
        <v>219</v>
      </c>
      <c r="E372" s="893" t="s">
        <v>219</v>
      </c>
      <c r="F372" s="893" t="s">
        <v>343</v>
      </c>
      <c r="G372" s="901">
        <v>49600</v>
      </c>
      <c r="H372" s="897">
        <v>49600</v>
      </c>
      <c r="I372" s="897"/>
      <c r="J372" s="894">
        <v>45839</v>
      </c>
      <c r="K372" s="900" t="s">
        <v>176</v>
      </c>
      <c r="L372" s="895">
        <f t="shared" si="25"/>
        <v>49600</v>
      </c>
      <c r="M372" s="895">
        <f t="shared" si="26"/>
        <v>49600</v>
      </c>
      <c r="N372" s="64"/>
      <c r="O372" s="731"/>
    </row>
    <row r="373" spans="1:15" s="726" customFormat="1" ht="62.45" customHeight="1" x14ac:dyDescent="0.25">
      <c r="A373" s="1549">
        <v>236</v>
      </c>
      <c r="B373" s="1549" t="s">
        <v>810</v>
      </c>
      <c r="C373" s="1609" t="s">
        <v>638</v>
      </c>
      <c r="D373" s="1556" t="s">
        <v>248</v>
      </c>
      <c r="E373" s="1081" t="s">
        <v>52</v>
      </c>
      <c r="F373" s="1082" t="s">
        <v>58</v>
      </c>
      <c r="G373" s="1085">
        <v>30000</v>
      </c>
      <c r="H373" s="1083">
        <v>30000</v>
      </c>
      <c r="I373" s="1083"/>
      <c r="J373" s="1577">
        <v>45841</v>
      </c>
      <c r="K373" s="1084" t="s">
        <v>814</v>
      </c>
      <c r="L373" s="1546">
        <f>G373+G374</f>
        <v>63000</v>
      </c>
      <c r="M373" s="1546">
        <f>H373+H374</f>
        <v>59950</v>
      </c>
      <c r="N373" s="1080"/>
      <c r="O373" s="731"/>
    </row>
    <row r="374" spans="1:15" s="726" customFormat="1" ht="62.45" customHeight="1" x14ac:dyDescent="0.25">
      <c r="A374" s="1550"/>
      <c r="B374" s="1550"/>
      <c r="C374" s="1610"/>
      <c r="D374" s="1557"/>
      <c r="E374" s="1496"/>
      <c r="F374" s="893" t="s">
        <v>633</v>
      </c>
      <c r="G374" s="901">
        <v>33000</v>
      </c>
      <c r="H374" s="897">
        <v>29950</v>
      </c>
      <c r="I374" s="897"/>
      <c r="J374" s="1590"/>
      <c r="K374" s="945" t="s">
        <v>814</v>
      </c>
      <c r="L374" s="1547"/>
      <c r="M374" s="1547"/>
      <c r="N374" s="64"/>
      <c r="O374" s="731"/>
    </row>
    <row r="375" spans="1:15" s="726" customFormat="1" ht="62.45" customHeight="1" x14ac:dyDescent="0.25">
      <c r="A375" s="1062">
        <v>237</v>
      </c>
      <c r="B375" s="1062" t="s">
        <v>684</v>
      </c>
      <c r="C375" s="1063" t="s">
        <v>638</v>
      </c>
      <c r="D375" s="1069" t="s">
        <v>13</v>
      </c>
      <c r="E375" s="1069" t="s">
        <v>13</v>
      </c>
      <c r="F375" s="1069" t="s">
        <v>89</v>
      </c>
      <c r="G375" s="1066">
        <v>20000</v>
      </c>
      <c r="H375" s="1065">
        <v>20000</v>
      </c>
      <c r="I375" s="1065"/>
      <c r="J375" s="1061">
        <v>45841</v>
      </c>
      <c r="K375" s="1069" t="s">
        <v>735</v>
      </c>
      <c r="L375" s="1072">
        <f t="shared" si="25"/>
        <v>20000</v>
      </c>
      <c r="M375" s="1072">
        <f t="shared" si="26"/>
        <v>20000</v>
      </c>
      <c r="N375" s="1676"/>
      <c r="O375" s="1677"/>
    </row>
    <row r="376" spans="1:15" s="726" customFormat="1" ht="62.45" customHeight="1" x14ac:dyDescent="0.25">
      <c r="A376" s="1364">
        <v>238</v>
      </c>
      <c r="B376" s="910" t="s">
        <v>882</v>
      </c>
      <c r="C376" s="911" t="s">
        <v>638</v>
      </c>
      <c r="D376" s="912" t="s">
        <v>25</v>
      </c>
      <c r="E376" s="912" t="s">
        <v>25</v>
      </c>
      <c r="F376" s="912" t="s">
        <v>182</v>
      </c>
      <c r="G376" s="917">
        <v>55500</v>
      </c>
      <c r="H376" s="915">
        <v>55500</v>
      </c>
      <c r="I376" s="915"/>
      <c r="J376" s="913">
        <v>45842</v>
      </c>
      <c r="K376" s="935" t="s">
        <v>379</v>
      </c>
      <c r="L376" s="914">
        <f t="shared" si="25"/>
        <v>55500</v>
      </c>
      <c r="M376" s="914">
        <f t="shared" si="26"/>
        <v>55500</v>
      </c>
      <c r="N376" s="64"/>
      <c r="O376" s="731"/>
    </row>
    <row r="377" spans="1:15" s="726" customFormat="1" ht="62.45" customHeight="1" x14ac:dyDescent="0.25">
      <c r="A377" s="1364">
        <v>239</v>
      </c>
      <c r="B377" s="910" t="s">
        <v>911</v>
      </c>
      <c r="C377" s="911" t="s">
        <v>638</v>
      </c>
      <c r="D377" s="912" t="s">
        <v>12</v>
      </c>
      <c r="E377" s="912" t="s">
        <v>12</v>
      </c>
      <c r="F377" s="912" t="s">
        <v>33</v>
      </c>
      <c r="G377" s="917">
        <v>50000</v>
      </c>
      <c r="H377" s="915">
        <v>50000</v>
      </c>
      <c r="I377" s="915"/>
      <c r="J377" s="913">
        <v>45842</v>
      </c>
      <c r="K377" s="935" t="s">
        <v>172</v>
      </c>
      <c r="L377" s="914">
        <f t="shared" si="25"/>
        <v>50000</v>
      </c>
      <c r="M377" s="914">
        <f t="shared" si="26"/>
        <v>50000</v>
      </c>
      <c r="N377" s="64"/>
      <c r="O377" s="731"/>
    </row>
    <row r="378" spans="1:15" s="1023" customFormat="1" ht="62.45" customHeight="1" x14ac:dyDescent="0.25">
      <c r="A378" s="1364">
        <v>240</v>
      </c>
      <c r="B378" s="1165" t="s">
        <v>916</v>
      </c>
      <c r="C378" s="1166" t="s">
        <v>638</v>
      </c>
      <c r="D378" s="1173" t="s">
        <v>26</v>
      </c>
      <c r="E378" s="1173" t="s">
        <v>26</v>
      </c>
      <c r="F378" s="1173" t="s">
        <v>226</v>
      </c>
      <c r="G378" s="1176">
        <v>30000</v>
      </c>
      <c r="H378" s="1172">
        <v>20750</v>
      </c>
      <c r="I378" s="1172"/>
      <c r="J378" s="1167">
        <v>45842</v>
      </c>
      <c r="K378" s="1173" t="s">
        <v>709</v>
      </c>
      <c r="L378" s="1168">
        <f t="shared" si="25"/>
        <v>30000</v>
      </c>
      <c r="M378" s="1168">
        <f t="shared" si="26"/>
        <v>20750</v>
      </c>
      <c r="N378" s="99"/>
      <c r="O378" s="118"/>
    </row>
    <row r="379" spans="1:15" s="726" customFormat="1" ht="62.45" customHeight="1" x14ac:dyDescent="0.25">
      <c r="A379" s="1364">
        <v>241</v>
      </c>
      <c r="B379" s="910" t="s">
        <v>683</v>
      </c>
      <c r="C379" s="911" t="s">
        <v>638</v>
      </c>
      <c r="D379" s="912" t="s">
        <v>52</v>
      </c>
      <c r="E379" s="912" t="s">
        <v>52</v>
      </c>
      <c r="F379" s="912" t="s">
        <v>39</v>
      </c>
      <c r="G379" s="917">
        <v>30000</v>
      </c>
      <c r="H379" s="915">
        <v>30000</v>
      </c>
      <c r="I379" s="915"/>
      <c r="J379" s="913">
        <v>45845</v>
      </c>
      <c r="K379" s="916" t="s">
        <v>176</v>
      </c>
      <c r="L379" s="914">
        <f t="shared" si="25"/>
        <v>30000</v>
      </c>
      <c r="M379" s="914">
        <f>H379</f>
        <v>30000</v>
      </c>
      <c r="N379" s="64"/>
      <c r="O379" s="731"/>
    </row>
    <row r="380" spans="1:15" s="1023" customFormat="1" ht="62.45" customHeight="1" x14ac:dyDescent="0.25">
      <c r="A380" s="1364">
        <v>242</v>
      </c>
      <c r="B380" s="1165" t="s">
        <v>889</v>
      </c>
      <c r="C380" s="1166" t="s">
        <v>638</v>
      </c>
      <c r="D380" s="1173" t="s">
        <v>16</v>
      </c>
      <c r="E380" s="1173" t="s">
        <v>16</v>
      </c>
      <c r="F380" s="1176" t="s">
        <v>55</v>
      </c>
      <c r="G380" s="1172">
        <v>40000</v>
      </c>
      <c r="H380" s="1172">
        <v>36200</v>
      </c>
      <c r="I380" s="1172"/>
      <c r="J380" s="1167">
        <v>45854</v>
      </c>
      <c r="K380" s="1173" t="s">
        <v>929</v>
      </c>
      <c r="L380" s="1168">
        <f>G380</f>
        <v>40000</v>
      </c>
      <c r="M380" s="1168">
        <f t="shared" si="26"/>
        <v>36200</v>
      </c>
      <c r="N380" s="99"/>
      <c r="O380" s="118"/>
    </row>
    <row r="381" spans="1:15" s="726" customFormat="1" ht="62.45" customHeight="1" x14ac:dyDescent="0.25">
      <c r="A381" s="1364">
        <v>243</v>
      </c>
      <c r="B381" s="953" t="s">
        <v>820</v>
      </c>
      <c r="C381" s="954" t="s">
        <v>638</v>
      </c>
      <c r="D381" s="955" t="s">
        <v>248</v>
      </c>
      <c r="E381" s="955" t="s">
        <v>248</v>
      </c>
      <c r="F381" s="961" t="s">
        <v>23</v>
      </c>
      <c r="G381" s="958">
        <v>30000</v>
      </c>
      <c r="H381" s="958">
        <v>29900</v>
      </c>
      <c r="I381" s="958"/>
      <c r="J381" s="952">
        <v>45859</v>
      </c>
      <c r="K381" s="960" t="s">
        <v>735</v>
      </c>
      <c r="L381" s="956">
        <f t="shared" si="25"/>
        <v>30000</v>
      </c>
      <c r="M381" s="956">
        <f t="shared" si="26"/>
        <v>29900</v>
      </c>
      <c r="N381" s="64"/>
      <c r="O381" s="731"/>
    </row>
    <row r="382" spans="1:15" s="726" customFormat="1" ht="62.45" customHeight="1" x14ac:dyDescent="0.25">
      <c r="A382" s="1364">
        <v>244</v>
      </c>
      <c r="B382" s="965" t="s">
        <v>899</v>
      </c>
      <c r="C382" s="966" t="s">
        <v>638</v>
      </c>
      <c r="D382" s="967" t="s">
        <v>248</v>
      </c>
      <c r="E382" s="967" t="s">
        <v>248</v>
      </c>
      <c r="F382" s="972" t="s">
        <v>349</v>
      </c>
      <c r="G382" s="969">
        <v>30000</v>
      </c>
      <c r="H382" s="969">
        <v>29900</v>
      </c>
      <c r="I382" s="969"/>
      <c r="J382" s="968">
        <v>45861</v>
      </c>
      <c r="K382" s="970" t="s">
        <v>176</v>
      </c>
      <c r="L382" s="964">
        <f t="shared" si="25"/>
        <v>30000</v>
      </c>
      <c r="M382" s="964">
        <f>H382</f>
        <v>29900</v>
      </c>
      <c r="N382" s="64"/>
      <c r="O382" s="731"/>
    </row>
    <row r="383" spans="1:15" s="726" customFormat="1" ht="62.45" customHeight="1" x14ac:dyDescent="0.25">
      <c r="A383" s="1491">
        <v>245</v>
      </c>
      <c r="B383" s="1491" t="s">
        <v>715</v>
      </c>
      <c r="C383" s="1494" t="s">
        <v>638</v>
      </c>
      <c r="D383" s="1495" t="s">
        <v>6</v>
      </c>
      <c r="E383" s="967" t="s">
        <v>6</v>
      </c>
      <c r="F383" s="972" t="s">
        <v>209</v>
      </c>
      <c r="G383" s="969">
        <v>50000</v>
      </c>
      <c r="H383" s="969">
        <v>50000</v>
      </c>
      <c r="I383" s="969"/>
      <c r="J383" s="1497">
        <v>45862</v>
      </c>
      <c r="K383" s="970" t="s">
        <v>176</v>
      </c>
      <c r="L383" s="1485">
        <f>G383</f>
        <v>50000</v>
      </c>
      <c r="M383" s="1485">
        <f>H383</f>
        <v>50000</v>
      </c>
      <c r="N383" s="64"/>
      <c r="O383" s="731"/>
    </row>
    <row r="384" spans="1:15" s="726" customFormat="1" ht="75" customHeight="1" x14ac:dyDescent="0.25">
      <c r="A384" s="976">
        <v>246</v>
      </c>
      <c r="B384" s="976" t="s">
        <v>645</v>
      </c>
      <c r="C384" s="977" t="s">
        <v>638</v>
      </c>
      <c r="D384" s="978" t="s">
        <v>284</v>
      </c>
      <c r="E384" s="978" t="s">
        <v>284</v>
      </c>
      <c r="F384" s="978" t="s">
        <v>318</v>
      </c>
      <c r="G384" s="981">
        <v>50000</v>
      </c>
      <c r="H384" s="983">
        <v>48200</v>
      </c>
      <c r="I384" s="980" t="s">
        <v>677</v>
      </c>
      <c r="J384" s="1003">
        <v>45866</v>
      </c>
      <c r="K384" s="982" t="s">
        <v>929</v>
      </c>
      <c r="L384" s="979">
        <f t="shared" si="25"/>
        <v>50000</v>
      </c>
      <c r="M384" s="979">
        <f t="shared" si="26"/>
        <v>48200</v>
      </c>
    </row>
    <row r="385" spans="1:13" s="726" customFormat="1" ht="75" customHeight="1" x14ac:dyDescent="0.25">
      <c r="A385" s="1364">
        <v>247</v>
      </c>
      <c r="B385" s="984" t="s">
        <v>748</v>
      </c>
      <c r="C385" s="986" t="s">
        <v>638</v>
      </c>
      <c r="D385" s="988" t="s">
        <v>17</v>
      </c>
      <c r="E385" s="988" t="s">
        <v>17</v>
      </c>
      <c r="F385" s="988" t="s">
        <v>41</v>
      </c>
      <c r="G385" s="997">
        <v>50000</v>
      </c>
      <c r="H385" s="993">
        <v>30000</v>
      </c>
      <c r="I385" s="995"/>
      <c r="J385" s="1016">
        <v>45881</v>
      </c>
      <c r="K385" s="996" t="s">
        <v>176</v>
      </c>
      <c r="L385" s="990">
        <f>G385</f>
        <v>50000</v>
      </c>
      <c r="M385" s="990">
        <f t="shared" si="26"/>
        <v>30000</v>
      </c>
    </row>
    <row r="386" spans="1:13" s="726" customFormat="1" ht="75" customHeight="1" x14ac:dyDescent="0.25">
      <c r="A386" s="1364">
        <v>248</v>
      </c>
      <c r="B386" s="758" t="s">
        <v>841</v>
      </c>
      <c r="C386" s="1009" t="s">
        <v>638</v>
      </c>
      <c r="D386" s="1015" t="s">
        <v>20</v>
      </c>
      <c r="E386" s="1009" t="s">
        <v>20</v>
      </c>
      <c r="F386" s="1009" t="s">
        <v>351</v>
      </c>
      <c r="G386" s="1008">
        <v>30000</v>
      </c>
      <c r="H386" s="509">
        <v>30000</v>
      </c>
      <c r="I386" s="1006"/>
      <c r="J386" s="1016">
        <v>45896</v>
      </c>
      <c r="K386" s="1007" t="s">
        <v>929</v>
      </c>
      <c r="L386" s="1005">
        <f t="shared" si="25"/>
        <v>30000</v>
      </c>
      <c r="M386" s="1005">
        <f t="shared" si="26"/>
        <v>30000</v>
      </c>
    </row>
    <row r="387" spans="1:13" s="1023" customFormat="1" ht="75" customHeight="1" x14ac:dyDescent="0.25">
      <c r="A387" s="1364">
        <v>249</v>
      </c>
      <c r="B387" s="1360" t="s">
        <v>755</v>
      </c>
      <c r="C387" s="1334" t="s">
        <v>638</v>
      </c>
      <c r="D387" s="1361" t="s">
        <v>52</v>
      </c>
      <c r="E387" s="1326" t="s">
        <v>52</v>
      </c>
      <c r="F387" s="1326" t="s">
        <v>23</v>
      </c>
      <c r="G387" s="1333">
        <v>40000</v>
      </c>
      <c r="H387" s="1318">
        <v>40000</v>
      </c>
      <c r="I387" s="1318"/>
      <c r="J387" s="1362">
        <v>45911</v>
      </c>
      <c r="K387" s="1326" t="s">
        <v>709</v>
      </c>
      <c r="L387" s="1313">
        <f>G387</f>
        <v>40000</v>
      </c>
      <c r="M387" s="1313">
        <f t="shared" si="26"/>
        <v>40000</v>
      </c>
    </row>
    <row r="388" spans="1:13" s="726" customFormat="1" ht="75" customHeight="1" x14ac:dyDescent="0.25">
      <c r="A388" s="1364">
        <v>250</v>
      </c>
      <c r="B388" s="1042" t="s">
        <v>771</v>
      </c>
      <c r="C388" s="1040" t="s">
        <v>638</v>
      </c>
      <c r="D388" s="1041" t="s">
        <v>12</v>
      </c>
      <c r="E388" s="1036" t="s">
        <v>12</v>
      </c>
      <c r="F388" s="1036" t="s">
        <v>29</v>
      </c>
      <c r="G388" s="1039">
        <v>25200</v>
      </c>
      <c r="H388" s="1037">
        <v>25200</v>
      </c>
      <c r="I388" s="1037"/>
      <c r="J388" s="1016">
        <v>45939</v>
      </c>
      <c r="K388" s="1038" t="s">
        <v>172</v>
      </c>
      <c r="L388" s="1135">
        <f>G388</f>
        <v>25200</v>
      </c>
      <c r="M388" s="1135">
        <f t="shared" si="26"/>
        <v>25200</v>
      </c>
    </row>
    <row r="389" spans="1:13" s="726" customFormat="1" ht="75" customHeight="1" x14ac:dyDescent="0.25">
      <c r="A389" s="1549">
        <v>251</v>
      </c>
      <c r="B389" s="1549" t="s">
        <v>904</v>
      </c>
      <c r="C389" s="1609" t="s">
        <v>101</v>
      </c>
      <c r="D389" s="1556" t="s">
        <v>11</v>
      </c>
      <c r="E389" s="1059" t="s">
        <v>11</v>
      </c>
      <c r="F389" s="1059" t="s">
        <v>905</v>
      </c>
      <c r="G389" s="1049">
        <v>12000</v>
      </c>
      <c r="H389" s="1049">
        <v>6000</v>
      </c>
      <c r="I389" s="1047"/>
      <c r="J389" s="1561">
        <v>45960</v>
      </c>
      <c r="K389" s="1046" t="s">
        <v>941</v>
      </c>
      <c r="L389" s="1546">
        <f>G389+G390+G391</f>
        <v>18000</v>
      </c>
      <c r="M389" s="1546">
        <f>H389+H390+H391</f>
        <v>6000</v>
      </c>
    </row>
    <row r="390" spans="1:13" s="726" customFormat="1" ht="75" customHeight="1" x14ac:dyDescent="0.25">
      <c r="A390" s="1558"/>
      <c r="B390" s="1558"/>
      <c r="C390" s="1684"/>
      <c r="D390" s="1683"/>
      <c r="E390" s="1059" t="s">
        <v>90</v>
      </c>
      <c r="F390" s="1059" t="s">
        <v>906</v>
      </c>
      <c r="G390" s="1049">
        <v>4000</v>
      </c>
      <c r="H390" s="1050"/>
      <c r="I390" s="1047"/>
      <c r="J390" s="1562"/>
      <c r="K390" s="1048"/>
      <c r="L390" s="1548"/>
      <c r="M390" s="1548"/>
    </row>
    <row r="391" spans="1:13" s="726" customFormat="1" ht="75" customHeight="1" x14ac:dyDescent="0.25">
      <c r="A391" s="1550"/>
      <c r="B391" s="1550"/>
      <c r="C391" s="1610"/>
      <c r="D391" s="1557"/>
      <c r="E391" s="1059" t="s">
        <v>90</v>
      </c>
      <c r="F391" s="1059" t="s">
        <v>907</v>
      </c>
      <c r="G391" s="1049">
        <v>2000</v>
      </c>
      <c r="H391" s="1047"/>
      <c r="I391" s="1047"/>
      <c r="J391" s="1563"/>
      <c r="K391" s="1048"/>
      <c r="L391" s="1547"/>
      <c r="M391" s="1547"/>
    </row>
    <row r="392" spans="1:13" s="726" customFormat="1" ht="75" customHeight="1" x14ac:dyDescent="0.25">
      <c r="A392" s="1075">
        <v>252</v>
      </c>
      <c r="B392" s="758" t="s">
        <v>934</v>
      </c>
      <c r="C392" s="1077" t="s">
        <v>638</v>
      </c>
      <c r="D392" s="1078" t="s">
        <v>25</v>
      </c>
      <c r="E392" s="1071" t="s">
        <v>25</v>
      </c>
      <c r="F392" s="1071" t="s">
        <v>182</v>
      </c>
      <c r="G392" s="1076">
        <v>30000</v>
      </c>
      <c r="H392" s="1068">
        <v>20500</v>
      </c>
      <c r="I392" s="1068"/>
      <c r="J392" s="1016">
        <v>45965</v>
      </c>
      <c r="K392" s="1069" t="s">
        <v>379</v>
      </c>
      <c r="L392" s="1135">
        <f t="shared" ref="L392" si="27">G392</f>
        <v>30000</v>
      </c>
      <c r="M392" s="1135">
        <f t="shared" si="26"/>
        <v>20500</v>
      </c>
    </row>
    <row r="393" spans="1:13" s="726" customFormat="1" ht="75.75" customHeight="1" x14ac:dyDescent="0.25">
      <c r="A393" s="1549">
        <v>253</v>
      </c>
      <c r="B393" s="1551" t="s">
        <v>863</v>
      </c>
      <c r="C393" s="1107" t="s">
        <v>638</v>
      </c>
      <c r="D393" s="1122" t="s">
        <v>18</v>
      </c>
      <c r="E393" s="1104" t="s">
        <v>18</v>
      </c>
      <c r="F393" s="1104" t="s">
        <v>65</v>
      </c>
      <c r="G393" s="1109">
        <v>30000</v>
      </c>
      <c r="H393" s="1106">
        <v>30000</v>
      </c>
      <c r="I393" s="1152"/>
      <c r="J393" s="1561">
        <v>46001</v>
      </c>
      <c r="K393" s="1108" t="s">
        <v>176</v>
      </c>
      <c r="L393" s="1546">
        <f>G393+G394</f>
        <v>50000</v>
      </c>
      <c r="M393" s="1546">
        <f>H393+H394</f>
        <v>30000</v>
      </c>
    </row>
    <row r="394" spans="1:13" s="726" customFormat="1" ht="75.75" customHeight="1" x14ac:dyDescent="0.25">
      <c r="A394" s="1550"/>
      <c r="B394" s="1552"/>
      <c r="C394" s="1107" t="s">
        <v>97</v>
      </c>
      <c r="D394" s="1122" t="s">
        <v>18</v>
      </c>
      <c r="E394" s="1104" t="s">
        <v>18</v>
      </c>
      <c r="F394" s="1104" t="s">
        <v>65</v>
      </c>
      <c r="G394" s="1109">
        <v>20000</v>
      </c>
      <c r="H394" s="1106"/>
      <c r="I394" s="1153"/>
      <c r="J394" s="1563"/>
      <c r="K394" s="1126"/>
      <c r="L394" s="1547"/>
      <c r="M394" s="1547"/>
    </row>
    <row r="395" spans="1:13" s="726" customFormat="1" ht="75.75" customHeight="1" x14ac:dyDescent="0.25">
      <c r="A395" s="1127">
        <v>254</v>
      </c>
      <c r="B395" s="758" t="s">
        <v>914</v>
      </c>
      <c r="C395" s="1129" t="s">
        <v>638</v>
      </c>
      <c r="D395" s="1132" t="s">
        <v>52</v>
      </c>
      <c r="E395" s="1131" t="s">
        <v>52</v>
      </c>
      <c r="F395" s="1131" t="s">
        <v>39</v>
      </c>
      <c r="G395" s="1130">
        <v>30000</v>
      </c>
      <c r="H395" s="1128">
        <v>30000</v>
      </c>
      <c r="I395" s="23"/>
      <c r="J395" s="1016">
        <v>46022</v>
      </c>
      <c r="K395" s="1134" t="s">
        <v>176</v>
      </c>
      <c r="L395" s="1137">
        <f t="shared" ref="L395:M400" si="28">G395</f>
        <v>30000</v>
      </c>
      <c r="M395" s="1137">
        <f t="shared" si="28"/>
        <v>30000</v>
      </c>
    </row>
    <row r="396" spans="1:13" s="726" customFormat="1" ht="75.75" customHeight="1" x14ac:dyDescent="0.25">
      <c r="A396" s="1364">
        <v>255</v>
      </c>
      <c r="B396" s="758" t="s">
        <v>570</v>
      </c>
      <c r="C396" s="1293" t="s">
        <v>638</v>
      </c>
      <c r="D396" s="1296" t="s">
        <v>20</v>
      </c>
      <c r="E396" s="1293" t="s">
        <v>20</v>
      </c>
      <c r="F396" s="1293" t="s">
        <v>85</v>
      </c>
      <c r="G396" s="1290">
        <v>70000</v>
      </c>
      <c r="H396" s="1291">
        <v>50350</v>
      </c>
      <c r="I396" s="23"/>
      <c r="J396" s="1292">
        <v>46150</v>
      </c>
      <c r="K396" s="1295" t="s">
        <v>176</v>
      </c>
      <c r="L396" s="1294">
        <f t="shared" si="28"/>
        <v>70000</v>
      </c>
      <c r="M396" s="1294">
        <f t="shared" si="28"/>
        <v>50350</v>
      </c>
    </row>
    <row r="397" spans="1:13" s="726" customFormat="1" ht="75.75" customHeight="1" x14ac:dyDescent="0.25">
      <c r="A397" s="1437">
        <v>256</v>
      </c>
      <c r="B397" s="1438" t="s">
        <v>763</v>
      </c>
      <c r="C397" s="1439" t="s">
        <v>638</v>
      </c>
      <c r="D397" s="1440" t="s">
        <v>18</v>
      </c>
      <c r="E397" s="1441" t="s">
        <v>18</v>
      </c>
      <c r="F397" s="1441" t="s">
        <v>65</v>
      </c>
      <c r="G397" s="1446">
        <v>30000</v>
      </c>
      <c r="H397" s="1443">
        <v>25000</v>
      </c>
      <c r="I397" s="23"/>
      <c r="J397" s="1442">
        <v>46157</v>
      </c>
      <c r="K397" s="1444"/>
      <c r="L397" s="1445">
        <f>G397</f>
        <v>30000</v>
      </c>
      <c r="M397" s="1445">
        <f>H397</f>
        <v>25000</v>
      </c>
    </row>
    <row r="398" spans="1:13" s="726" customFormat="1" ht="75.75" customHeight="1" x14ac:dyDescent="0.25">
      <c r="A398" s="1364">
        <v>257</v>
      </c>
      <c r="B398" s="758" t="s">
        <v>966</v>
      </c>
      <c r="C398" s="1302" t="s">
        <v>638</v>
      </c>
      <c r="D398" s="1309" t="s">
        <v>0</v>
      </c>
      <c r="E398" s="1298" t="s">
        <v>0</v>
      </c>
      <c r="F398" s="1298" t="s">
        <v>202</v>
      </c>
      <c r="G398" s="1299">
        <v>38600</v>
      </c>
      <c r="H398" s="1300">
        <v>38600</v>
      </c>
      <c r="I398" s="23"/>
      <c r="J398" s="1301">
        <v>46178</v>
      </c>
      <c r="K398" s="1307" t="s">
        <v>379</v>
      </c>
      <c r="L398" s="1304">
        <f t="shared" si="28"/>
        <v>38600</v>
      </c>
      <c r="M398" s="1304">
        <f t="shared" si="28"/>
        <v>38600</v>
      </c>
    </row>
    <row r="399" spans="1:13" s="726" customFormat="1" ht="75.75" customHeight="1" x14ac:dyDescent="0.25">
      <c r="A399" s="1364">
        <v>258</v>
      </c>
      <c r="B399" s="1336" t="s">
        <v>607</v>
      </c>
      <c r="C399" s="1325" t="s">
        <v>638</v>
      </c>
      <c r="D399" s="1335" t="s">
        <v>16</v>
      </c>
      <c r="E399" s="1316" t="s">
        <v>16</v>
      </c>
      <c r="F399" s="1315" t="s">
        <v>608</v>
      </c>
      <c r="G399" s="1319">
        <v>30000</v>
      </c>
      <c r="H399" s="1323">
        <v>29050</v>
      </c>
      <c r="I399" s="1323" t="s">
        <v>659</v>
      </c>
      <c r="J399" s="1324">
        <v>46185</v>
      </c>
      <c r="K399" s="1331" t="s">
        <v>176</v>
      </c>
      <c r="L399" s="1328">
        <f t="shared" si="28"/>
        <v>30000</v>
      </c>
      <c r="M399" s="1328">
        <f t="shared" si="28"/>
        <v>29050</v>
      </c>
    </row>
    <row r="400" spans="1:13" s="726" customFormat="1" ht="75.75" customHeight="1" x14ac:dyDescent="0.25">
      <c r="A400" s="1364">
        <v>259</v>
      </c>
      <c r="B400" s="1336" t="s">
        <v>967</v>
      </c>
      <c r="C400" s="1325" t="s">
        <v>638</v>
      </c>
      <c r="D400" s="1337" t="s">
        <v>17</v>
      </c>
      <c r="E400" s="1327" t="s">
        <v>17</v>
      </c>
      <c r="F400" s="1327" t="s">
        <v>824</v>
      </c>
      <c r="G400" s="1319">
        <v>30000</v>
      </c>
      <c r="H400" s="1323">
        <v>30000</v>
      </c>
      <c r="I400" s="1323"/>
      <c r="J400" s="1324">
        <v>46185</v>
      </c>
      <c r="K400" s="1331" t="s">
        <v>176</v>
      </c>
      <c r="L400" s="1328">
        <f t="shared" si="28"/>
        <v>30000</v>
      </c>
      <c r="M400" s="1328">
        <f t="shared" si="28"/>
        <v>30000</v>
      </c>
    </row>
    <row r="401" spans="1:13" s="726" customFormat="1" ht="75.75" customHeight="1" x14ac:dyDescent="0.25">
      <c r="A401" s="1549">
        <v>260</v>
      </c>
      <c r="B401" s="1692" t="s">
        <v>851</v>
      </c>
      <c r="C401" s="1609" t="s">
        <v>638</v>
      </c>
      <c r="D401" s="1554" t="s">
        <v>25</v>
      </c>
      <c r="E401" s="1316" t="s">
        <v>25</v>
      </c>
      <c r="F401" s="1316" t="s">
        <v>604</v>
      </c>
      <c r="G401" s="1319">
        <v>40000</v>
      </c>
      <c r="H401" s="1323">
        <v>40000</v>
      </c>
      <c r="I401" s="1564"/>
      <c r="J401" s="1561">
        <v>46185</v>
      </c>
      <c r="K401" s="1331"/>
      <c r="L401" s="1546">
        <f>G401+G402</f>
        <v>80000</v>
      </c>
      <c r="M401" s="1546">
        <f>H401+H402</f>
        <v>40000</v>
      </c>
    </row>
    <row r="402" spans="1:13" s="726" customFormat="1" ht="75.75" customHeight="1" x14ac:dyDescent="0.25">
      <c r="A402" s="1550"/>
      <c r="B402" s="1693"/>
      <c r="C402" s="1610"/>
      <c r="D402" s="1555"/>
      <c r="E402" s="1316" t="s">
        <v>25</v>
      </c>
      <c r="F402" s="1316" t="s">
        <v>183</v>
      </c>
      <c r="G402" s="1319">
        <v>40000</v>
      </c>
      <c r="H402" s="1323"/>
      <c r="I402" s="1566"/>
      <c r="J402" s="1563"/>
      <c r="K402" s="1331"/>
      <c r="L402" s="1547"/>
      <c r="M402" s="1547"/>
    </row>
    <row r="403" spans="1:13" s="726" customFormat="1" ht="75.75" customHeight="1" x14ac:dyDescent="0.25">
      <c r="A403" s="1311">
        <v>261</v>
      </c>
      <c r="B403" s="1338" t="s">
        <v>579</v>
      </c>
      <c r="C403" s="1325" t="s">
        <v>638</v>
      </c>
      <c r="D403" s="1335" t="s">
        <v>26</v>
      </c>
      <c r="E403" s="1315" t="s">
        <v>26</v>
      </c>
      <c r="F403" s="1325" t="s">
        <v>61</v>
      </c>
      <c r="G403" s="1319">
        <v>20000</v>
      </c>
      <c r="H403" s="1323">
        <v>20000</v>
      </c>
      <c r="I403" s="1323" t="s">
        <v>594</v>
      </c>
      <c r="J403" s="1324">
        <v>46185</v>
      </c>
      <c r="K403" s="1331" t="s">
        <v>171</v>
      </c>
      <c r="L403" s="1322">
        <f t="shared" ref="L403:M405" si="29">G403</f>
        <v>20000</v>
      </c>
      <c r="M403" s="1322">
        <f t="shared" si="29"/>
        <v>20000</v>
      </c>
    </row>
    <row r="404" spans="1:13" s="726" customFormat="1" ht="75.75" customHeight="1" x14ac:dyDescent="0.25">
      <c r="A404" s="1342">
        <v>262</v>
      </c>
      <c r="B404" s="1356" t="s">
        <v>862</v>
      </c>
      <c r="C404" s="1355" t="s">
        <v>638</v>
      </c>
      <c r="D404" s="1358" t="s">
        <v>18</v>
      </c>
      <c r="E404" s="1341" t="s">
        <v>18</v>
      </c>
      <c r="F404" s="1341" t="s">
        <v>65</v>
      </c>
      <c r="G404" s="1357">
        <v>50000</v>
      </c>
      <c r="H404" s="1344">
        <v>35500</v>
      </c>
      <c r="I404" s="1344"/>
      <c r="J404" s="1339">
        <v>46198</v>
      </c>
      <c r="K404" s="1343" t="s">
        <v>176</v>
      </c>
      <c r="L404" s="1340">
        <f t="shared" si="29"/>
        <v>50000</v>
      </c>
      <c r="M404" s="1340">
        <f t="shared" si="29"/>
        <v>35500</v>
      </c>
    </row>
    <row r="405" spans="1:13" s="726" customFormat="1" ht="75.75" customHeight="1" x14ac:dyDescent="0.25">
      <c r="A405" s="1364">
        <v>263</v>
      </c>
      <c r="B405" s="1356" t="s">
        <v>743</v>
      </c>
      <c r="C405" s="1355" t="s">
        <v>638</v>
      </c>
      <c r="D405" s="1358" t="s">
        <v>18</v>
      </c>
      <c r="E405" s="1341" t="s">
        <v>18</v>
      </c>
      <c r="F405" s="1341" t="s">
        <v>69</v>
      </c>
      <c r="G405" s="1357">
        <v>25000</v>
      </c>
      <c r="H405" s="1344">
        <v>25000</v>
      </c>
      <c r="I405" s="1344"/>
      <c r="J405" s="1339">
        <v>46198</v>
      </c>
      <c r="K405" s="1343" t="s">
        <v>176</v>
      </c>
      <c r="L405" s="1340">
        <f t="shared" si="29"/>
        <v>25000</v>
      </c>
      <c r="M405" s="1340">
        <f t="shared" si="29"/>
        <v>25000</v>
      </c>
    </row>
    <row r="406" spans="1:13" s="726" customFormat="1" ht="75.75" customHeight="1" x14ac:dyDescent="0.25">
      <c r="A406" s="1364">
        <v>264</v>
      </c>
      <c r="B406" s="1356" t="s">
        <v>727</v>
      </c>
      <c r="C406" s="1355" t="s">
        <v>638</v>
      </c>
      <c r="D406" s="1358" t="s">
        <v>25</v>
      </c>
      <c r="E406" s="1341" t="s">
        <v>25</v>
      </c>
      <c r="F406" s="1341" t="s">
        <v>182</v>
      </c>
      <c r="G406" s="1357">
        <v>40000</v>
      </c>
      <c r="H406" s="1344">
        <v>26850</v>
      </c>
      <c r="I406" s="1344"/>
      <c r="J406" s="1339">
        <v>46198</v>
      </c>
      <c r="K406" s="1343" t="s">
        <v>709</v>
      </c>
      <c r="L406" s="1340">
        <f t="shared" ref="L406:L407" si="30">G406</f>
        <v>40000</v>
      </c>
      <c r="M406" s="1340">
        <f>H406</f>
        <v>26850</v>
      </c>
    </row>
    <row r="407" spans="1:13" s="726" customFormat="1" ht="75.75" customHeight="1" x14ac:dyDescent="0.25">
      <c r="A407" s="1364">
        <v>265</v>
      </c>
      <c r="B407" s="1356" t="s">
        <v>689</v>
      </c>
      <c r="C407" s="1355" t="s">
        <v>638</v>
      </c>
      <c r="D407" s="1358" t="s">
        <v>0</v>
      </c>
      <c r="E407" s="1341" t="s">
        <v>0</v>
      </c>
      <c r="F407" s="1341" t="s">
        <v>202</v>
      </c>
      <c r="G407" s="1357">
        <v>40000</v>
      </c>
      <c r="H407" s="1344">
        <v>20750</v>
      </c>
      <c r="I407" s="1344"/>
      <c r="J407" s="1339">
        <v>46198</v>
      </c>
      <c r="K407" s="1343" t="s">
        <v>709</v>
      </c>
      <c r="L407" s="1340">
        <f t="shared" si="30"/>
        <v>40000</v>
      </c>
      <c r="M407" s="1340">
        <f>H407</f>
        <v>20750</v>
      </c>
    </row>
    <row r="408" spans="1:13" s="726" customFormat="1" ht="75.75" customHeight="1" x14ac:dyDescent="0.25">
      <c r="A408" s="1549">
        <v>266</v>
      </c>
      <c r="B408" s="1551" t="s">
        <v>868</v>
      </c>
      <c r="C408" s="1553" t="s">
        <v>638</v>
      </c>
      <c r="D408" s="1554" t="s">
        <v>25</v>
      </c>
      <c r="E408" s="1341" t="s">
        <v>25</v>
      </c>
      <c r="F408" s="1341" t="s">
        <v>182</v>
      </c>
      <c r="G408" s="1357">
        <v>40000</v>
      </c>
      <c r="H408" s="1344">
        <v>40000</v>
      </c>
      <c r="I408" s="1564"/>
      <c r="J408" s="1561"/>
      <c r="K408" s="1343" t="s">
        <v>709</v>
      </c>
      <c r="L408" s="1546">
        <f>G408+G409+G410</f>
        <v>120000</v>
      </c>
      <c r="M408" s="1546">
        <f>H408+H409+H410</f>
        <v>40000</v>
      </c>
    </row>
    <row r="409" spans="1:13" s="726" customFormat="1" ht="75.75" customHeight="1" x14ac:dyDescent="0.25">
      <c r="A409" s="1558"/>
      <c r="B409" s="1559"/>
      <c r="C409" s="1553"/>
      <c r="D409" s="1560"/>
      <c r="E409" s="1341" t="s">
        <v>25</v>
      </c>
      <c r="F409" s="1341" t="s">
        <v>183</v>
      </c>
      <c r="G409" s="1357">
        <v>40000</v>
      </c>
      <c r="H409" s="1344"/>
      <c r="I409" s="1565"/>
      <c r="J409" s="1562"/>
      <c r="K409" s="1343"/>
      <c r="L409" s="1548"/>
      <c r="M409" s="1548"/>
    </row>
    <row r="410" spans="1:13" s="726" customFormat="1" ht="75.75" customHeight="1" x14ac:dyDescent="0.25">
      <c r="A410" s="1550"/>
      <c r="B410" s="1552"/>
      <c r="C410" s="1553"/>
      <c r="D410" s="1555"/>
      <c r="E410" s="1341" t="s">
        <v>22</v>
      </c>
      <c r="F410" s="1341" t="s">
        <v>243</v>
      </c>
      <c r="G410" s="1357">
        <v>40000</v>
      </c>
      <c r="H410" s="1344"/>
      <c r="I410" s="1566"/>
      <c r="J410" s="1563"/>
      <c r="K410" s="1343"/>
      <c r="L410" s="1547"/>
      <c r="M410" s="1547"/>
    </row>
    <row r="411" spans="1:13" s="726" customFormat="1" ht="75.75" customHeight="1" x14ac:dyDescent="0.25">
      <c r="A411" s="1374">
        <v>267</v>
      </c>
      <c r="B411" s="1375" t="s">
        <v>766</v>
      </c>
      <c r="C411" s="1376" t="s">
        <v>638</v>
      </c>
      <c r="D411" s="1377" t="s">
        <v>18</v>
      </c>
      <c r="E411" s="1378" t="s">
        <v>18</v>
      </c>
      <c r="F411" s="1378" t="s">
        <v>767</v>
      </c>
      <c r="G411" s="1382">
        <v>40000</v>
      </c>
      <c r="H411" s="1380">
        <v>22000</v>
      </c>
      <c r="I411" s="1380"/>
      <c r="J411" s="1379">
        <v>46199</v>
      </c>
      <c r="K411" s="1381"/>
      <c r="L411" s="1546">
        <f>G411+G412+G413</f>
        <v>140000</v>
      </c>
      <c r="M411" s="1546">
        <f t="shared" ref="M411" si="31">H411+H412+H413</f>
        <v>111600</v>
      </c>
    </row>
    <row r="412" spans="1:13" s="726" customFormat="1" ht="75.75" customHeight="1" x14ac:dyDescent="0.25">
      <c r="A412" s="1364">
        <v>268</v>
      </c>
      <c r="B412" s="1365" t="s">
        <v>617</v>
      </c>
      <c r="C412" s="1366" t="s">
        <v>638</v>
      </c>
      <c r="D412" s="1367" t="s">
        <v>20</v>
      </c>
      <c r="E412" s="1370" t="s">
        <v>20</v>
      </c>
      <c r="F412" s="1371" t="s">
        <v>227</v>
      </c>
      <c r="G412" s="1373">
        <v>60000</v>
      </c>
      <c r="H412" s="1369">
        <v>60000</v>
      </c>
      <c r="I412" s="1369" t="s">
        <v>661</v>
      </c>
      <c r="J412" s="1368">
        <v>46204</v>
      </c>
      <c r="K412" s="1372" t="s">
        <v>176</v>
      </c>
      <c r="L412" s="1548"/>
      <c r="M412" s="1548"/>
    </row>
    <row r="413" spans="1:13" s="726" customFormat="1" ht="75.75" customHeight="1" x14ac:dyDescent="0.25">
      <c r="A413" s="1364">
        <v>269</v>
      </c>
      <c r="B413" s="1365" t="s">
        <v>694</v>
      </c>
      <c r="C413" s="1366" t="s">
        <v>638</v>
      </c>
      <c r="D413" s="1367" t="s">
        <v>53</v>
      </c>
      <c r="E413" s="1370" t="s">
        <v>53</v>
      </c>
      <c r="F413" s="1370" t="s">
        <v>577</v>
      </c>
      <c r="G413" s="1373">
        <v>40000</v>
      </c>
      <c r="H413" s="1369">
        <v>29600</v>
      </c>
      <c r="I413" s="1369"/>
      <c r="J413" s="1368">
        <v>46204</v>
      </c>
      <c r="K413" s="1372" t="s">
        <v>170</v>
      </c>
      <c r="L413" s="1547"/>
      <c r="M413" s="1547"/>
    </row>
    <row r="414" spans="1:13" s="726" customFormat="1" ht="75.75" customHeight="1" x14ac:dyDescent="0.25">
      <c r="A414" s="1549">
        <v>270</v>
      </c>
      <c r="B414" s="1551" t="s">
        <v>779</v>
      </c>
      <c r="C414" s="1553" t="s">
        <v>638</v>
      </c>
      <c r="D414" s="1554" t="s">
        <v>25</v>
      </c>
      <c r="E414" s="1556" t="s">
        <v>25</v>
      </c>
      <c r="F414" s="1370" t="s">
        <v>199</v>
      </c>
      <c r="G414" s="1373">
        <v>30000</v>
      </c>
      <c r="H414" s="1369"/>
      <c r="I414" s="1369"/>
      <c r="J414" s="1368"/>
      <c r="K414" s="1372"/>
      <c r="L414" s="1546">
        <f>G414+G415</f>
        <v>60000</v>
      </c>
      <c r="M414" s="1546">
        <f>H414+H415</f>
        <v>29000</v>
      </c>
    </row>
    <row r="415" spans="1:13" s="726" customFormat="1" ht="75.75" customHeight="1" x14ac:dyDescent="0.25">
      <c r="A415" s="1550"/>
      <c r="B415" s="1552"/>
      <c r="C415" s="1553"/>
      <c r="D415" s="1555"/>
      <c r="E415" s="1557"/>
      <c r="F415" s="1370" t="s">
        <v>30</v>
      </c>
      <c r="G415" s="1373">
        <v>30000</v>
      </c>
      <c r="H415" s="1369">
        <v>29000</v>
      </c>
      <c r="I415" s="1369"/>
      <c r="J415" s="1368">
        <v>46205</v>
      </c>
      <c r="K415" s="1372" t="s">
        <v>379</v>
      </c>
      <c r="L415" s="1547"/>
      <c r="M415" s="1548"/>
    </row>
    <row r="416" spans="1:13" s="726" customFormat="1" ht="75.75" customHeight="1" x14ac:dyDescent="0.25">
      <c r="A416" s="1384">
        <v>271</v>
      </c>
      <c r="B416" s="1385" t="s">
        <v>829</v>
      </c>
      <c r="C416" s="1386" t="s">
        <v>638</v>
      </c>
      <c r="D416" s="1387" t="s">
        <v>12</v>
      </c>
      <c r="E416" s="1388" t="s">
        <v>12</v>
      </c>
      <c r="F416" s="1388" t="s">
        <v>685</v>
      </c>
      <c r="G416" s="1394">
        <v>30000</v>
      </c>
      <c r="H416" s="1390">
        <v>28850</v>
      </c>
      <c r="I416" s="1390"/>
      <c r="J416" s="1389">
        <v>46206</v>
      </c>
      <c r="K416" s="1391" t="s">
        <v>709</v>
      </c>
      <c r="L416" s="1392">
        <f t="shared" ref="L416:M418" si="32">G416</f>
        <v>30000</v>
      </c>
      <c r="M416" s="1383">
        <f t="shared" si="32"/>
        <v>28850</v>
      </c>
    </row>
    <row r="417" spans="1:14" s="726" customFormat="1" ht="75.75" customHeight="1" x14ac:dyDescent="0.25">
      <c r="A417" s="1384">
        <v>272</v>
      </c>
      <c r="B417" s="1385" t="s">
        <v>722</v>
      </c>
      <c r="C417" s="1386" t="s">
        <v>638</v>
      </c>
      <c r="D417" s="1387" t="s">
        <v>284</v>
      </c>
      <c r="E417" s="1388" t="s">
        <v>284</v>
      </c>
      <c r="F417" s="1388" t="s">
        <v>318</v>
      </c>
      <c r="G417" s="1394">
        <v>40000</v>
      </c>
      <c r="H417" s="1390">
        <v>40000</v>
      </c>
      <c r="I417" s="1390"/>
      <c r="J417" s="1389">
        <v>46206</v>
      </c>
      <c r="K417" s="1391" t="s">
        <v>929</v>
      </c>
      <c r="L417" s="1383">
        <f t="shared" si="32"/>
        <v>40000</v>
      </c>
      <c r="M417" s="1383">
        <f t="shared" si="32"/>
        <v>40000</v>
      </c>
    </row>
    <row r="418" spans="1:14" s="726" customFormat="1" ht="75.75" customHeight="1" x14ac:dyDescent="0.25">
      <c r="A418" s="1384">
        <v>273</v>
      </c>
      <c r="B418" s="1385" t="s">
        <v>753</v>
      </c>
      <c r="C418" s="1386" t="s">
        <v>638</v>
      </c>
      <c r="D418" s="1387" t="s">
        <v>25</v>
      </c>
      <c r="E418" s="1388" t="s">
        <v>25</v>
      </c>
      <c r="F418" s="1388" t="s">
        <v>30</v>
      </c>
      <c r="G418" s="1394">
        <v>40000</v>
      </c>
      <c r="H418" s="1390">
        <v>37250</v>
      </c>
      <c r="I418" s="1390"/>
      <c r="J418" s="1389">
        <v>46206</v>
      </c>
      <c r="K418" s="1391" t="s">
        <v>709</v>
      </c>
      <c r="L418" s="1383">
        <f t="shared" si="32"/>
        <v>40000</v>
      </c>
      <c r="M418" s="1383">
        <f t="shared" si="32"/>
        <v>37250</v>
      </c>
    </row>
    <row r="419" spans="1:14" s="726" customFormat="1" ht="75.75" customHeight="1" x14ac:dyDescent="0.25">
      <c r="A419" s="1398">
        <v>274</v>
      </c>
      <c r="B419" s="1414" t="s">
        <v>957</v>
      </c>
      <c r="C419" s="1400" t="s">
        <v>638</v>
      </c>
      <c r="D419" s="1412" t="s">
        <v>12</v>
      </c>
      <c r="E419" s="1412" t="s">
        <v>12</v>
      </c>
      <c r="F419" s="1412" t="s">
        <v>43</v>
      </c>
      <c r="G419" s="1413">
        <v>69400</v>
      </c>
      <c r="H419" s="1411">
        <v>57650</v>
      </c>
      <c r="I419" s="1404"/>
      <c r="J419" s="1403">
        <v>46217</v>
      </c>
      <c r="K419" s="1406" t="s">
        <v>929</v>
      </c>
      <c r="L419" s="1397">
        <f t="shared" ref="L419:M429" si="33">G419</f>
        <v>69400</v>
      </c>
      <c r="M419" s="1397">
        <f t="shared" si="33"/>
        <v>57650</v>
      </c>
    </row>
    <row r="420" spans="1:14" s="726" customFormat="1" ht="75.75" customHeight="1" x14ac:dyDescent="0.25">
      <c r="A420" s="1398">
        <v>275</v>
      </c>
      <c r="B420" s="1399" t="s">
        <v>793</v>
      </c>
      <c r="C420" s="1400" t="s">
        <v>638</v>
      </c>
      <c r="D420" s="1401" t="s">
        <v>0</v>
      </c>
      <c r="E420" s="1402" t="s">
        <v>0</v>
      </c>
      <c r="F420" s="1402" t="s">
        <v>14</v>
      </c>
      <c r="G420" s="1413">
        <v>30000</v>
      </c>
      <c r="H420" s="1404">
        <v>29200</v>
      </c>
      <c r="I420" s="1404"/>
      <c r="J420" s="1403">
        <v>46217</v>
      </c>
      <c r="K420" s="1458" t="s">
        <v>379</v>
      </c>
      <c r="L420" s="1397">
        <f t="shared" si="33"/>
        <v>30000</v>
      </c>
      <c r="M420" s="1397">
        <f t="shared" si="33"/>
        <v>29200</v>
      </c>
    </row>
    <row r="421" spans="1:14" s="726" customFormat="1" ht="75.75" customHeight="1" x14ac:dyDescent="0.25">
      <c r="A421" s="1398">
        <v>276</v>
      </c>
      <c r="B421" s="1399" t="s">
        <v>765</v>
      </c>
      <c r="C421" s="1400" t="s">
        <v>638</v>
      </c>
      <c r="D421" s="1401" t="s">
        <v>25</v>
      </c>
      <c r="E421" s="1402" t="s">
        <v>25</v>
      </c>
      <c r="F421" s="1402" t="s">
        <v>772</v>
      </c>
      <c r="G421" s="1413">
        <v>30000</v>
      </c>
      <c r="H421" s="1404">
        <v>30000</v>
      </c>
      <c r="I421" s="1404"/>
      <c r="J421" s="1403">
        <v>46217</v>
      </c>
      <c r="K421" s="1406" t="s">
        <v>379</v>
      </c>
      <c r="L421" s="1397">
        <f t="shared" si="33"/>
        <v>30000</v>
      </c>
      <c r="M421" s="1397">
        <f t="shared" si="33"/>
        <v>30000</v>
      </c>
    </row>
    <row r="422" spans="1:14" s="726" customFormat="1" ht="75.75" customHeight="1" x14ac:dyDescent="0.25">
      <c r="A422" s="1418">
        <v>277</v>
      </c>
      <c r="B422" s="1436" t="s">
        <v>968</v>
      </c>
      <c r="C422" s="1423" t="s">
        <v>638</v>
      </c>
      <c r="D422" s="1426" t="s">
        <v>12</v>
      </c>
      <c r="E422" s="1426" t="s">
        <v>22</v>
      </c>
      <c r="F422" s="1426" t="s">
        <v>243</v>
      </c>
      <c r="G422" s="1425">
        <v>34000</v>
      </c>
      <c r="H422" s="1428">
        <v>34000</v>
      </c>
      <c r="I422" s="1417"/>
      <c r="J422" s="1416">
        <v>46217</v>
      </c>
      <c r="K422" s="1429" t="s">
        <v>379</v>
      </c>
      <c r="L422" s="1415">
        <f t="shared" ref="L422:L428" si="34">G422</f>
        <v>34000</v>
      </c>
      <c r="M422" s="1415">
        <f t="shared" si="33"/>
        <v>34000</v>
      </c>
    </row>
    <row r="423" spans="1:14" s="726" customFormat="1" ht="75.75" customHeight="1" x14ac:dyDescent="0.25">
      <c r="A423" s="1418">
        <v>278</v>
      </c>
      <c r="B423" s="1419" t="s">
        <v>784</v>
      </c>
      <c r="C423" s="1423" t="s">
        <v>638</v>
      </c>
      <c r="D423" s="1422" t="s">
        <v>12</v>
      </c>
      <c r="E423" s="1420" t="s">
        <v>12</v>
      </c>
      <c r="F423" s="1420" t="s">
        <v>92</v>
      </c>
      <c r="G423" s="1425">
        <v>40000</v>
      </c>
      <c r="H423" s="1417">
        <v>36600</v>
      </c>
      <c r="I423" s="1417"/>
      <c r="J423" s="1416">
        <v>46219</v>
      </c>
      <c r="K423" s="1429" t="s">
        <v>709</v>
      </c>
      <c r="L423" s="1415">
        <f t="shared" si="34"/>
        <v>40000</v>
      </c>
      <c r="M423" s="1415">
        <f t="shared" si="33"/>
        <v>36600</v>
      </c>
    </row>
    <row r="424" spans="1:14" s="726" customFormat="1" ht="75.75" customHeight="1" x14ac:dyDescent="0.25">
      <c r="A424" s="1433">
        <v>279</v>
      </c>
      <c r="B424" s="1419" t="s">
        <v>844</v>
      </c>
      <c r="C424" s="1423" t="s">
        <v>638</v>
      </c>
      <c r="D424" s="1422" t="s">
        <v>12</v>
      </c>
      <c r="E424" s="1420" t="s">
        <v>12</v>
      </c>
      <c r="F424" s="1420" t="s">
        <v>685</v>
      </c>
      <c r="G424" s="1425">
        <v>40000</v>
      </c>
      <c r="H424" s="1417">
        <v>26900</v>
      </c>
      <c r="I424" s="1417"/>
      <c r="J424" s="1416">
        <v>46220</v>
      </c>
      <c r="K424" s="1429" t="s">
        <v>709</v>
      </c>
      <c r="L424" s="1415">
        <f t="shared" si="34"/>
        <v>40000</v>
      </c>
      <c r="M424" s="1415">
        <f t="shared" si="33"/>
        <v>26900</v>
      </c>
    </row>
    <row r="425" spans="1:14" s="726" customFormat="1" ht="75.75" customHeight="1" x14ac:dyDescent="0.25">
      <c r="A425" s="1450">
        <v>280</v>
      </c>
      <c r="B425" s="1451" t="s">
        <v>710</v>
      </c>
      <c r="C425" s="1454" t="s">
        <v>638</v>
      </c>
      <c r="D425" s="1453" t="s">
        <v>34</v>
      </c>
      <c r="E425" s="1452" t="s">
        <v>34</v>
      </c>
      <c r="F425" s="1452" t="s">
        <v>211</v>
      </c>
      <c r="G425" s="1455">
        <v>50000</v>
      </c>
      <c r="H425" s="1449">
        <v>48250</v>
      </c>
      <c r="I425" s="1449"/>
      <c r="J425" s="1448">
        <v>46224</v>
      </c>
      <c r="K425" s="1456" t="s">
        <v>709</v>
      </c>
      <c r="L425" s="1447">
        <f t="shared" si="34"/>
        <v>50000</v>
      </c>
      <c r="M425" s="1447">
        <f t="shared" si="33"/>
        <v>48250</v>
      </c>
    </row>
    <row r="426" spans="1:14" s="726" customFormat="1" ht="75.75" customHeight="1" x14ac:dyDescent="0.25">
      <c r="A426" s="1457">
        <v>281</v>
      </c>
      <c r="B426" s="1451" t="s">
        <v>865</v>
      </c>
      <c r="C426" s="1454" t="s">
        <v>638</v>
      </c>
      <c r="D426" s="1453" t="s">
        <v>13</v>
      </c>
      <c r="E426" s="1452" t="s">
        <v>13</v>
      </c>
      <c r="F426" s="1452" t="s">
        <v>23</v>
      </c>
      <c r="G426" s="1455">
        <v>30000</v>
      </c>
      <c r="H426" s="1449">
        <v>20200</v>
      </c>
      <c r="I426" s="1449"/>
      <c r="J426" s="1448">
        <v>46224</v>
      </c>
      <c r="K426" s="1456" t="s">
        <v>735</v>
      </c>
      <c r="L426" s="1447">
        <f t="shared" si="34"/>
        <v>30000</v>
      </c>
      <c r="M426" s="1447">
        <f t="shared" si="33"/>
        <v>20200</v>
      </c>
    </row>
    <row r="427" spans="1:14" s="726" customFormat="1" ht="75.75" customHeight="1" x14ac:dyDescent="0.25">
      <c r="A427" s="1464">
        <v>282</v>
      </c>
      <c r="B427" s="1465" t="s">
        <v>708</v>
      </c>
      <c r="C427" s="1474" t="s">
        <v>638</v>
      </c>
      <c r="D427" s="1473" t="s">
        <v>25</v>
      </c>
      <c r="E427" s="1468" t="s">
        <v>25</v>
      </c>
      <c r="F427" s="1468" t="s">
        <v>48</v>
      </c>
      <c r="G427" s="1479">
        <v>20000</v>
      </c>
      <c r="H427" s="1463">
        <v>20000</v>
      </c>
      <c r="I427" s="1463"/>
      <c r="J427" s="1461">
        <v>46227</v>
      </c>
      <c r="K427" s="1480" t="s">
        <v>379</v>
      </c>
      <c r="L427" s="1460">
        <f t="shared" si="34"/>
        <v>20000</v>
      </c>
      <c r="M427" s="1460">
        <f t="shared" si="33"/>
        <v>20000</v>
      </c>
    </row>
    <row r="428" spans="1:14" s="726" customFormat="1" ht="75.75" customHeight="1" x14ac:dyDescent="0.25">
      <c r="A428" s="1484">
        <v>283</v>
      </c>
      <c r="B428" s="1465" t="s">
        <v>846</v>
      </c>
      <c r="C428" s="1474" t="s">
        <v>638</v>
      </c>
      <c r="D428" s="1473" t="s">
        <v>22</v>
      </c>
      <c r="E428" s="1468" t="s">
        <v>22</v>
      </c>
      <c r="F428" s="1468" t="s">
        <v>847</v>
      </c>
      <c r="G428" s="1479">
        <v>24000</v>
      </c>
      <c r="H428" s="1463">
        <v>23000</v>
      </c>
      <c r="I428" s="1463"/>
      <c r="J428" s="1461">
        <v>46232</v>
      </c>
      <c r="K428" s="1480" t="s">
        <v>176</v>
      </c>
      <c r="L428" s="1460">
        <f t="shared" si="34"/>
        <v>24000</v>
      </c>
      <c r="M428" s="1460">
        <f t="shared" si="33"/>
        <v>23000</v>
      </c>
    </row>
    <row r="429" spans="1:14" s="726" customFormat="1" ht="75.75" customHeight="1" x14ac:dyDescent="0.25">
      <c r="A429" s="1484">
        <v>284</v>
      </c>
      <c r="B429" s="1465" t="s">
        <v>901</v>
      </c>
      <c r="C429" s="1474" t="s">
        <v>638</v>
      </c>
      <c r="D429" s="1473" t="s">
        <v>20</v>
      </c>
      <c r="E429" s="1468" t="s">
        <v>20</v>
      </c>
      <c r="F429" s="1468" t="s">
        <v>85</v>
      </c>
      <c r="G429" s="1479">
        <v>30000</v>
      </c>
      <c r="H429" s="1463">
        <v>29800</v>
      </c>
      <c r="I429" s="1463"/>
      <c r="J429" s="1461">
        <v>46233</v>
      </c>
      <c r="K429" s="1480" t="s">
        <v>176</v>
      </c>
      <c r="L429" s="1460">
        <f>G429</f>
        <v>30000</v>
      </c>
      <c r="M429" s="1460">
        <f t="shared" si="33"/>
        <v>29800</v>
      </c>
    </row>
    <row r="430" spans="1:14" s="726" customFormat="1" ht="75.75" customHeight="1" x14ac:dyDescent="0.25">
      <c r="A430" s="1538">
        <v>285</v>
      </c>
      <c r="B430" s="1493" t="s">
        <v>618</v>
      </c>
      <c r="C430" s="1505" t="s">
        <v>638</v>
      </c>
      <c r="D430" s="1504" t="s">
        <v>16</v>
      </c>
      <c r="E430" s="1496" t="s">
        <v>16</v>
      </c>
      <c r="F430" s="1496" t="s">
        <v>238</v>
      </c>
      <c r="G430" s="1511">
        <v>30000</v>
      </c>
      <c r="H430" s="1489">
        <v>29800</v>
      </c>
      <c r="I430" s="1489"/>
      <c r="J430" s="1487">
        <v>46239</v>
      </c>
      <c r="K430" s="1521" t="s">
        <v>176</v>
      </c>
      <c r="L430" s="1486">
        <f>G430</f>
        <v>30000</v>
      </c>
      <c r="M430" s="1486">
        <f>H430</f>
        <v>29800</v>
      </c>
    </row>
    <row r="431" spans="1:14" s="726" customFormat="1" ht="75.75" customHeight="1" x14ac:dyDescent="0.25">
      <c r="A431" s="1245">
        <v>286</v>
      </c>
      <c r="B431" s="1259" t="s">
        <v>953</v>
      </c>
      <c r="C431" s="1257" t="s">
        <v>638</v>
      </c>
      <c r="D431" s="1258" t="s">
        <v>38</v>
      </c>
      <c r="E431" s="1244" t="s">
        <v>38</v>
      </c>
      <c r="F431" s="1244" t="s">
        <v>845</v>
      </c>
      <c r="G431" s="1256">
        <v>50000</v>
      </c>
      <c r="H431" s="1246">
        <v>30000</v>
      </c>
      <c r="I431" s="731"/>
      <c r="J431" s="1544">
        <v>46239</v>
      </c>
      <c r="K431" s="1514" t="s">
        <v>316</v>
      </c>
      <c r="L431" s="1486">
        <f>G431</f>
        <v>50000</v>
      </c>
      <c r="M431" s="1531">
        <f>H431</f>
        <v>30000</v>
      </c>
    </row>
    <row r="432" spans="1:14" ht="45" customHeight="1" x14ac:dyDescent="0.3">
      <c r="A432" s="1079"/>
      <c r="B432" s="757"/>
      <c r="C432" s="23"/>
      <c r="D432" s="23"/>
      <c r="E432" s="23"/>
      <c r="F432" s="24" t="s">
        <v>178</v>
      </c>
      <c r="G432" s="25">
        <f>SUM(G3:G431)</f>
        <v>18192380</v>
      </c>
      <c r="H432" s="25">
        <f>SUM(H3:H431)</f>
        <v>15068390</v>
      </c>
      <c r="I432" s="734"/>
      <c r="J432" s="734"/>
      <c r="K432" s="734"/>
      <c r="L432" s="1543"/>
      <c r="M432" s="1543"/>
      <c r="N432" s="22"/>
    </row>
    <row r="433" spans="1:2" ht="45" customHeight="1" x14ac:dyDescent="0.25">
      <c r="A433" s="10"/>
      <c r="B433" s="10"/>
    </row>
  </sheetData>
  <autoFilter ref="B2:M432" xr:uid="{00000000-0009-0000-0000-000000000000}"/>
  <mergeCells count="642">
    <mergeCell ref="M401:M402"/>
    <mergeCell ref="J401:J402"/>
    <mergeCell ref="I401:I402"/>
    <mergeCell ref="A393:A394"/>
    <mergeCell ref="B393:B394"/>
    <mergeCell ref="B373:B374"/>
    <mergeCell ref="A373:A374"/>
    <mergeCell ref="C373:C374"/>
    <mergeCell ref="D373:D374"/>
    <mergeCell ref="J373:J374"/>
    <mergeCell ref="B401:B402"/>
    <mergeCell ref="C401:C402"/>
    <mergeCell ref="D401:D402"/>
    <mergeCell ref="J393:J394"/>
    <mergeCell ref="M393:M394"/>
    <mergeCell ref="L393:L394"/>
    <mergeCell ref="N375:O375"/>
    <mergeCell ref="N324:O324"/>
    <mergeCell ref="B389:B391"/>
    <mergeCell ref="C389:C391"/>
    <mergeCell ref="M337:M338"/>
    <mergeCell ref="A337:A338"/>
    <mergeCell ref="B337:B338"/>
    <mergeCell ref="C337:C338"/>
    <mergeCell ref="C363:C365"/>
    <mergeCell ref="D363:D365"/>
    <mergeCell ref="J363:J365"/>
    <mergeCell ref="L363:L365"/>
    <mergeCell ref="M363:M365"/>
    <mergeCell ref="M361:M362"/>
    <mergeCell ref="L361:L362"/>
    <mergeCell ref="J361:J362"/>
    <mergeCell ref="L389:L391"/>
    <mergeCell ref="M389:M391"/>
    <mergeCell ref="L373:L374"/>
    <mergeCell ref="M373:M374"/>
    <mergeCell ref="O339:O340"/>
    <mergeCell ref="A321:A322"/>
    <mergeCell ref="B315:B316"/>
    <mergeCell ref="C315:C316"/>
    <mergeCell ref="D315:D316"/>
    <mergeCell ref="D339:D340"/>
    <mergeCell ref="E339:E340"/>
    <mergeCell ref="C321:C322"/>
    <mergeCell ref="A315:A316"/>
    <mergeCell ref="A401:A402"/>
    <mergeCell ref="A339:A340"/>
    <mergeCell ref="A389:A391"/>
    <mergeCell ref="L401:L402"/>
    <mergeCell ref="D389:D391"/>
    <mergeCell ref="L337:L338"/>
    <mergeCell ref="J389:J391"/>
    <mergeCell ref="D321:D322"/>
    <mergeCell ref="I321:I322"/>
    <mergeCell ref="L321:L322"/>
    <mergeCell ref="J321:J322"/>
    <mergeCell ref="K339:K340"/>
    <mergeCell ref="D337:D338"/>
    <mergeCell ref="J337:J338"/>
    <mergeCell ref="E321:E322"/>
    <mergeCell ref="I339:I340"/>
    <mergeCell ref="J339:J340"/>
    <mergeCell ref="A287:A288"/>
    <mergeCell ref="A291:A292"/>
    <mergeCell ref="B304:B306"/>
    <mergeCell ref="A301:A303"/>
    <mergeCell ref="B291:B292"/>
    <mergeCell ref="B301:B303"/>
    <mergeCell ref="I315:I316"/>
    <mergeCell ref="J315:J316"/>
    <mergeCell ref="L301:L303"/>
    <mergeCell ref="A293:A294"/>
    <mergeCell ref="B293:B294"/>
    <mergeCell ref="L304:L306"/>
    <mergeCell ref="C304:C306"/>
    <mergeCell ref="L311:L312"/>
    <mergeCell ref="J301:J303"/>
    <mergeCell ref="A311:A312"/>
    <mergeCell ref="M339:M340"/>
    <mergeCell ref="M315:M316"/>
    <mergeCell ref="L315:L316"/>
    <mergeCell ref="I301:I303"/>
    <mergeCell ref="M311:M312"/>
    <mergeCell ref="M321:M322"/>
    <mergeCell ref="C251:C253"/>
    <mergeCell ref="D282:D286"/>
    <mergeCell ref="D277:D278"/>
    <mergeCell ref="C277:C278"/>
    <mergeCell ref="C311:C312"/>
    <mergeCell ref="D311:D312"/>
    <mergeCell ref="M282:M286"/>
    <mergeCell ref="J287:J288"/>
    <mergeCell ref="I304:I306"/>
    <mergeCell ref="E219:E220"/>
    <mergeCell ref="E237:E238"/>
    <mergeCell ref="E251:E252"/>
    <mergeCell ref="F253:F255"/>
    <mergeCell ref="E253:E255"/>
    <mergeCell ref="B321:B322"/>
    <mergeCell ref="B339:B340"/>
    <mergeCell ref="C339:C340"/>
    <mergeCell ref="L339:L340"/>
    <mergeCell ref="B311:B312"/>
    <mergeCell ref="E293:E294"/>
    <mergeCell ref="E282:E285"/>
    <mergeCell ref="C301:C303"/>
    <mergeCell ref="D301:D303"/>
    <mergeCell ref="D229:D230"/>
    <mergeCell ref="D233:D234"/>
    <mergeCell ref="D237:D238"/>
    <mergeCell ref="C235:C236"/>
    <mergeCell ref="C223:C224"/>
    <mergeCell ref="A304:A306"/>
    <mergeCell ref="J304:J306"/>
    <mergeCell ref="A282:A286"/>
    <mergeCell ref="I198:I200"/>
    <mergeCell ref="D166:D170"/>
    <mergeCell ref="J159:J160"/>
    <mergeCell ref="J152:J155"/>
    <mergeCell ref="H169:H170"/>
    <mergeCell ref="C291:C292"/>
    <mergeCell ref="D291:D292"/>
    <mergeCell ref="C293:C294"/>
    <mergeCell ref="D293:D294"/>
    <mergeCell ref="C282:C286"/>
    <mergeCell ref="B287:B288"/>
    <mergeCell ref="C287:C288"/>
    <mergeCell ref="D287:D288"/>
    <mergeCell ref="D265:D266"/>
    <mergeCell ref="D261:D262"/>
    <mergeCell ref="C229:C230"/>
    <mergeCell ref="D251:D255"/>
    <mergeCell ref="G216:G217"/>
    <mergeCell ref="C257:C258"/>
    <mergeCell ref="B282:B286"/>
    <mergeCell ref="D304:D306"/>
    <mergeCell ref="C94:C95"/>
    <mergeCell ref="L108:L109"/>
    <mergeCell ref="M265:M266"/>
    <mergeCell ref="M277:M278"/>
    <mergeCell ref="M261:M262"/>
    <mergeCell ref="L261:L262"/>
    <mergeCell ref="J277:J278"/>
    <mergeCell ref="L119:L120"/>
    <mergeCell ref="L114:L115"/>
    <mergeCell ref="J119:J120"/>
    <mergeCell ref="J111:J112"/>
    <mergeCell ref="J140:J143"/>
    <mergeCell ref="M111:M112"/>
    <mergeCell ref="L127:L131"/>
    <mergeCell ref="M140:M143"/>
    <mergeCell ref="L111:L112"/>
    <mergeCell ref="M159:M160"/>
    <mergeCell ref="L159:L160"/>
    <mergeCell ref="L198:L200"/>
    <mergeCell ref="L149:L151"/>
    <mergeCell ref="M198:M200"/>
    <mergeCell ref="M183:M184"/>
    <mergeCell ref="L185:L186"/>
    <mergeCell ref="F219:F220"/>
    <mergeCell ref="A77:A78"/>
    <mergeCell ref="C149:C151"/>
    <mergeCell ref="C79:C83"/>
    <mergeCell ref="A111:A112"/>
    <mergeCell ref="B111:B112"/>
    <mergeCell ref="C134:C136"/>
    <mergeCell ref="C92:C93"/>
    <mergeCell ref="D92:D93"/>
    <mergeCell ref="D108:D109"/>
    <mergeCell ref="C145:C147"/>
    <mergeCell ref="A140:A143"/>
    <mergeCell ref="A92:A93"/>
    <mergeCell ref="A94:A95"/>
    <mergeCell ref="C140:C143"/>
    <mergeCell ref="C111:C112"/>
    <mergeCell ref="D127:D131"/>
    <mergeCell ref="D134:D136"/>
    <mergeCell ref="B108:B109"/>
    <mergeCell ref="C77:C78"/>
    <mergeCell ref="C108:C109"/>
    <mergeCell ref="A108:A109"/>
    <mergeCell ref="B89:B90"/>
    <mergeCell ref="B92:B93"/>
    <mergeCell ref="D94:D95"/>
    <mergeCell ref="B73:B74"/>
    <mergeCell ref="A56:A58"/>
    <mergeCell ref="A73:A74"/>
    <mergeCell ref="O195:O197"/>
    <mergeCell ref="O181:O182"/>
    <mergeCell ref="L208:L209"/>
    <mergeCell ref="M185:M186"/>
    <mergeCell ref="I183:I184"/>
    <mergeCell ref="I166:I170"/>
    <mergeCell ref="O198:O200"/>
    <mergeCell ref="E169:E170"/>
    <mergeCell ref="E167:E168"/>
    <mergeCell ref="N183:O184"/>
    <mergeCell ref="J187:J189"/>
    <mergeCell ref="L181:L182"/>
    <mergeCell ref="L190:L191"/>
    <mergeCell ref="J198:J200"/>
    <mergeCell ref="L187:L189"/>
    <mergeCell ref="I195:I197"/>
    <mergeCell ref="E199:E200"/>
    <mergeCell ref="E181:E182"/>
    <mergeCell ref="L201:L203"/>
    <mergeCell ref="L195:L197"/>
    <mergeCell ref="M201:M203"/>
    <mergeCell ref="B79:B83"/>
    <mergeCell ref="B39:B41"/>
    <mergeCell ref="C39:C41"/>
    <mergeCell ref="B42:B44"/>
    <mergeCell ref="C42:C44"/>
    <mergeCell ref="C45:C47"/>
    <mergeCell ref="C56:C58"/>
    <mergeCell ref="C62:C63"/>
    <mergeCell ref="A42:A44"/>
    <mergeCell ref="B62:B63"/>
    <mergeCell ref="B56:B58"/>
    <mergeCell ref="B45:B47"/>
    <mergeCell ref="C48:C52"/>
    <mergeCell ref="A48:A52"/>
    <mergeCell ref="A79:A83"/>
    <mergeCell ref="A67:A70"/>
    <mergeCell ref="B48:B52"/>
    <mergeCell ref="A64:A66"/>
    <mergeCell ref="A62:A63"/>
    <mergeCell ref="C73:C74"/>
    <mergeCell ref="B67:B70"/>
    <mergeCell ref="C67:C70"/>
    <mergeCell ref="B64:B66"/>
    <mergeCell ref="C64:C66"/>
    <mergeCell ref="J64:J66"/>
    <mergeCell ref="L94:L95"/>
    <mergeCell ref="D79:D83"/>
    <mergeCell ref="J48:J52"/>
    <mergeCell ref="I56:I58"/>
    <mergeCell ref="D77:D78"/>
    <mergeCell ref="J94:J95"/>
    <mergeCell ref="I77:I78"/>
    <mergeCell ref="J67:J70"/>
    <mergeCell ref="D67:D70"/>
    <mergeCell ref="I67:I70"/>
    <mergeCell ref="I73:I74"/>
    <mergeCell ref="J73:J74"/>
    <mergeCell ref="E77:E78"/>
    <mergeCell ref="E92:E93"/>
    <mergeCell ref="E94:E95"/>
    <mergeCell ref="I94:I95"/>
    <mergeCell ref="I79:I83"/>
    <mergeCell ref="J89:J90"/>
    <mergeCell ref="D73:D74"/>
    <mergeCell ref="D64:D66"/>
    <mergeCell ref="E64:E66"/>
    <mergeCell ref="I64:I66"/>
    <mergeCell ref="J62:J63"/>
    <mergeCell ref="C3:C11"/>
    <mergeCell ref="C89:C90"/>
    <mergeCell ref="D89:D90"/>
    <mergeCell ref="O1:P1"/>
    <mergeCell ref="L73:L74"/>
    <mergeCell ref="M73:M74"/>
    <mergeCell ref="M3:M12"/>
    <mergeCell ref="M64:M66"/>
    <mergeCell ref="L3:L12"/>
    <mergeCell ref="L39:L41"/>
    <mergeCell ref="L62:L63"/>
    <mergeCell ref="A1:M1"/>
    <mergeCell ref="A3:A12"/>
    <mergeCell ref="A19:A24"/>
    <mergeCell ref="I3:I12"/>
    <mergeCell ref="D3:D12"/>
    <mergeCell ref="M15:M18"/>
    <mergeCell ref="A15:A18"/>
    <mergeCell ref="M39:M41"/>
    <mergeCell ref="B3:B12"/>
    <mergeCell ref="C19:C24"/>
    <mergeCell ref="J3:J12"/>
    <mergeCell ref="D25:D33"/>
    <mergeCell ref="D34:D38"/>
    <mergeCell ref="M42:M44"/>
    <mergeCell ref="L45:L47"/>
    <mergeCell ref="M45:M47"/>
    <mergeCell ref="L19:L24"/>
    <mergeCell ref="D15:D18"/>
    <mergeCell ref="J45:J47"/>
    <mergeCell ref="J39:J41"/>
    <mergeCell ref="I42:I44"/>
    <mergeCell ref="E42:E43"/>
    <mergeCell ref="E34:E35"/>
    <mergeCell ref="D42:D44"/>
    <mergeCell ref="D45:D47"/>
    <mergeCell ref="L15:L18"/>
    <mergeCell ref="J42:J44"/>
    <mergeCell ref="I45:I47"/>
    <mergeCell ref="J25:J33"/>
    <mergeCell ref="I34:I38"/>
    <mergeCell ref="I39:I41"/>
    <mergeCell ref="I15:I18"/>
    <mergeCell ref="J15:J18"/>
    <mergeCell ref="E29:E30"/>
    <mergeCell ref="I25:I33"/>
    <mergeCell ref="A25:A33"/>
    <mergeCell ref="B25:B33"/>
    <mergeCell ref="D62:D63"/>
    <mergeCell ref="D39:D41"/>
    <mergeCell ref="D56:D58"/>
    <mergeCell ref="C25:C33"/>
    <mergeCell ref="D48:D52"/>
    <mergeCell ref="D19:D24"/>
    <mergeCell ref="C15:C18"/>
    <mergeCell ref="B34:B38"/>
    <mergeCell ref="C34:C38"/>
    <mergeCell ref="A34:A38"/>
    <mergeCell ref="A45:A47"/>
    <mergeCell ref="A39:A41"/>
    <mergeCell ref="I62:I63"/>
    <mergeCell ref="E62:E63"/>
    <mergeCell ref="I89:I90"/>
    <mergeCell ref="B178:B180"/>
    <mergeCell ref="B149:B151"/>
    <mergeCell ref="A181:A182"/>
    <mergeCell ref="A166:A170"/>
    <mergeCell ref="B181:B182"/>
    <mergeCell ref="A178:A180"/>
    <mergeCell ref="B159:B160"/>
    <mergeCell ref="A162:A163"/>
    <mergeCell ref="D159:D160"/>
    <mergeCell ref="C123:C126"/>
    <mergeCell ref="B123:B126"/>
    <mergeCell ref="D114:D115"/>
    <mergeCell ref="C114:C115"/>
    <mergeCell ref="D149:D151"/>
    <mergeCell ref="C152:C155"/>
    <mergeCell ref="A159:A160"/>
    <mergeCell ref="I111:I112"/>
    <mergeCell ref="I108:I109"/>
    <mergeCell ref="I114:I115"/>
    <mergeCell ref="F62:F63"/>
    <mergeCell ref="B77:B78"/>
    <mergeCell ref="B183:B184"/>
    <mergeCell ref="B152:B155"/>
    <mergeCell ref="A89:A90"/>
    <mergeCell ref="B94:B95"/>
    <mergeCell ref="B233:B234"/>
    <mergeCell ref="A277:A278"/>
    <mergeCell ref="B277:B278"/>
    <mergeCell ref="B15:B18"/>
    <mergeCell ref="M19:M24"/>
    <mergeCell ref="L34:L38"/>
    <mergeCell ref="M34:M38"/>
    <mergeCell ref="L25:L33"/>
    <mergeCell ref="M25:M33"/>
    <mergeCell ref="M67:M70"/>
    <mergeCell ref="L42:L44"/>
    <mergeCell ref="L67:L70"/>
    <mergeCell ref="L64:L66"/>
    <mergeCell ref="J56:J58"/>
    <mergeCell ref="I48:I52"/>
    <mergeCell ref="B19:B24"/>
    <mergeCell ref="J34:J38"/>
    <mergeCell ref="J19:J24"/>
    <mergeCell ref="I19:I24"/>
    <mergeCell ref="G23:G24"/>
    <mergeCell ref="A183:A184"/>
    <mergeCell ref="M77:M78"/>
    <mergeCell ref="J92:J93"/>
    <mergeCell ref="M79:M83"/>
    <mergeCell ref="L89:L90"/>
    <mergeCell ref="J79:J83"/>
    <mergeCell ref="L79:L83"/>
    <mergeCell ref="L92:L93"/>
    <mergeCell ref="M92:M93"/>
    <mergeCell ref="L77:L78"/>
    <mergeCell ref="A114:A115"/>
    <mergeCell ref="A134:A136"/>
    <mergeCell ref="A119:A120"/>
    <mergeCell ref="D119:D120"/>
    <mergeCell ref="C162:C163"/>
    <mergeCell ref="A152:A155"/>
    <mergeCell ref="A149:A151"/>
    <mergeCell ref="B145:B147"/>
    <mergeCell ref="D162:D163"/>
    <mergeCell ref="A127:A131"/>
    <mergeCell ref="A123:A126"/>
    <mergeCell ref="A145:A147"/>
    <mergeCell ref="C119:C120"/>
    <mergeCell ref="B162:B163"/>
    <mergeCell ref="L48:L52"/>
    <mergeCell ref="M48:M52"/>
    <mergeCell ref="M56:M58"/>
    <mergeCell ref="L56:L58"/>
    <mergeCell ref="M62:M63"/>
    <mergeCell ref="M89:M90"/>
    <mergeCell ref="I162:I163"/>
    <mergeCell ref="I185:I186"/>
    <mergeCell ref="I190:I191"/>
    <mergeCell ref="I187:I189"/>
    <mergeCell ref="I181:I182"/>
    <mergeCell ref="M187:M189"/>
    <mergeCell ref="M181:M182"/>
    <mergeCell ref="L183:L184"/>
    <mergeCell ref="L166:L170"/>
    <mergeCell ref="K169:K170"/>
    <mergeCell ref="M190:M191"/>
    <mergeCell ref="J178:J180"/>
    <mergeCell ref="L162:L163"/>
    <mergeCell ref="I92:I93"/>
    <mergeCell ref="M152:M155"/>
    <mergeCell ref="L152:L155"/>
    <mergeCell ref="I152:I155"/>
    <mergeCell ref="J108:J109"/>
    <mergeCell ref="M119:M120"/>
    <mergeCell ref="I119:I120"/>
    <mergeCell ref="M123:M126"/>
    <mergeCell ref="I123:I126"/>
    <mergeCell ref="L123:L126"/>
    <mergeCell ref="M127:M131"/>
    <mergeCell ref="L134:L136"/>
    <mergeCell ref="L140:L143"/>
    <mergeCell ref="M134:M136"/>
    <mergeCell ref="J134:J136"/>
    <mergeCell ref="J123:J126"/>
    <mergeCell ref="J127:J131"/>
    <mergeCell ref="I140:I143"/>
    <mergeCell ref="I134:I136"/>
    <mergeCell ref="B185:B186"/>
    <mergeCell ref="C159:C160"/>
    <mergeCell ref="M94:M95"/>
    <mergeCell ref="M114:M115"/>
    <mergeCell ref="B114:B115"/>
    <mergeCell ref="B134:B136"/>
    <mergeCell ref="B127:B131"/>
    <mergeCell ref="D140:D143"/>
    <mergeCell ref="D123:D126"/>
    <mergeCell ref="D111:D112"/>
    <mergeCell ref="B140:B143"/>
    <mergeCell ref="B119:B120"/>
    <mergeCell ref="C127:C131"/>
    <mergeCell ref="E135:E136"/>
    <mergeCell ref="I149:I151"/>
    <mergeCell ref="I159:I160"/>
    <mergeCell ref="M178:M180"/>
    <mergeCell ref="B166:B170"/>
    <mergeCell ref="E119:E120"/>
    <mergeCell ref="E108:E109"/>
    <mergeCell ref="F169:F170"/>
    <mergeCell ref="E159:E160"/>
    <mergeCell ref="F108:F109"/>
    <mergeCell ref="M162:M163"/>
    <mergeCell ref="A229:A230"/>
    <mergeCell ref="M210:M211"/>
    <mergeCell ref="A257:A258"/>
    <mergeCell ref="B257:B258"/>
    <mergeCell ref="B229:B230"/>
    <mergeCell ref="C233:C234"/>
    <mergeCell ref="A233:A234"/>
    <mergeCell ref="A216:A217"/>
    <mergeCell ref="K223:K224"/>
    <mergeCell ref="L233:L234"/>
    <mergeCell ref="D223:D224"/>
    <mergeCell ref="F216:F217"/>
    <mergeCell ref="M216:M217"/>
    <mergeCell ref="B216:B217"/>
    <mergeCell ref="A210:A211"/>
    <mergeCell ref="B210:B211"/>
    <mergeCell ref="L216:L217"/>
    <mergeCell ref="J210:J211"/>
    <mergeCell ref="L219:L220"/>
    <mergeCell ref="L229:L230"/>
    <mergeCell ref="L223:L224"/>
    <mergeCell ref="I229:I230"/>
    <mergeCell ref="J251:J255"/>
    <mergeCell ref="J229:J230"/>
    <mergeCell ref="A187:A189"/>
    <mergeCell ref="A201:A203"/>
    <mergeCell ref="B198:B200"/>
    <mergeCell ref="D187:D189"/>
    <mergeCell ref="D208:D209"/>
    <mergeCell ref="B201:B203"/>
    <mergeCell ref="C201:C203"/>
    <mergeCell ref="B208:B209"/>
    <mergeCell ref="C198:C200"/>
    <mergeCell ref="D198:D200"/>
    <mergeCell ref="C190:C191"/>
    <mergeCell ref="B190:B191"/>
    <mergeCell ref="C195:C197"/>
    <mergeCell ref="A198:A200"/>
    <mergeCell ref="A195:A197"/>
    <mergeCell ref="B187:B189"/>
    <mergeCell ref="A190:A191"/>
    <mergeCell ref="B195:B197"/>
    <mergeCell ref="A208:A209"/>
    <mergeCell ref="D190:D191"/>
    <mergeCell ref="D195:D197"/>
    <mergeCell ref="D201:D203"/>
    <mergeCell ref="C187:C189"/>
    <mergeCell ref="A185:A186"/>
    <mergeCell ref="E261:E262"/>
    <mergeCell ref="J257:J258"/>
    <mergeCell ref="D235:D236"/>
    <mergeCell ref="C219:C220"/>
    <mergeCell ref="I233:I234"/>
    <mergeCell ref="A251:A255"/>
    <mergeCell ref="A237:A238"/>
    <mergeCell ref="B235:B236"/>
    <mergeCell ref="A219:A220"/>
    <mergeCell ref="A223:A224"/>
    <mergeCell ref="B223:B224"/>
    <mergeCell ref="B237:B238"/>
    <mergeCell ref="C237:C238"/>
    <mergeCell ref="A235:A236"/>
    <mergeCell ref="A261:A262"/>
    <mergeCell ref="B219:B220"/>
    <mergeCell ref="B261:B262"/>
    <mergeCell ref="J223:J224"/>
    <mergeCell ref="J235:J236"/>
    <mergeCell ref="I223:I224"/>
    <mergeCell ref="J233:J234"/>
    <mergeCell ref="J216:J217"/>
    <mergeCell ref="J219:J220"/>
    <mergeCell ref="J114:J115"/>
    <mergeCell ref="I127:I131"/>
    <mergeCell ref="A361:A362"/>
    <mergeCell ref="B361:B362"/>
    <mergeCell ref="C361:C362"/>
    <mergeCell ref="D361:D362"/>
    <mergeCell ref="I235:I236"/>
    <mergeCell ref="M237:M238"/>
    <mergeCell ref="I237:I238"/>
    <mergeCell ref="A265:A266"/>
    <mergeCell ref="B265:B266"/>
    <mergeCell ref="C265:C266"/>
    <mergeCell ref="C261:C262"/>
    <mergeCell ref="B251:B255"/>
    <mergeCell ref="M291:M292"/>
    <mergeCell ref="I261:I262"/>
    <mergeCell ref="I287:I288"/>
    <mergeCell ref="I277:I278"/>
    <mergeCell ref="L277:L278"/>
    <mergeCell ref="L265:L266"/>
    <mergeCell ref="F251:F252"/>
    <mergeCell ref="M251:M255"/>
    <mergeCell ref="L251:L255"/>
    <mergeCell ref="I251:I255"/>
    <mergeCell ref="O235:O236"/>
    <mergeCell ref="L235:L236"/>
    <mergeCell ref="J237:J238"/>
    <mergeCell ref="L257:L258"/>
    <mergeCell ref="M257:M258"/>
    <mergeCell ref="I291:I292"/>
    <mergeCell ref="L291:L292"/>
    <mergeCell ref="L293:L294"/>
    <mergeCell ref="I293:I294"/>
    <mergeCell ref="L282:L286"/>
    <mergeCell ref="J293:J294"/>
    <mergeCell ref="L287:L288"/>
    <mergeCell ref="I282:I286"/>
    <mergeCell ref="J282:J286"/>
    <mergeCell ref="M301:M303"/>
    <mergeCell ref="M304:M306"/>
    <mergeCell ref="M229:M230"/>
    <mergeCell ref="L237:L238"/>
    <mergeCell ref="M235:M236"/>
    <mergeCell ref="M293:M294"/>
    <mergeCell ref="M287:M288"/>
    <mergeCell ref="I145:I147"/>
    <mergeCell ref="D145:D147"/>
    <mergeCell ref="H216:H217"/>
    <mergeCell ref="D178:D180"/>
    <mergeCell ref="I219:I220"/>
    <mergeCell ref="M195:M197"/>
    <mergeCell ref="M208:M209"/>
    <mergeCell ref="D152:D155"/>
    <mergeCell ref="L178:L180"/>
    <mergeCell ref="M166:M170"/>
    <mergeCell ref="J166:J170"/>
    <mergeCell ref="E185:E186"/>
    <mergeCell ref="I201:I202"/>
    <mergeCell ref="J201:J203"/>
    <mergeCell ref="J183:J184"/>
    <mergeCell ref="E287:E288"/>
    <mergeCell ref="E301:E302"/>
    <mergeCell ref="C166:C170"/>
    <mergeCell ref="G169:G170"/>
    <mergeCell ref="J149:J151"/>
    <mergeCell ref="J190:J191"/>
    <mergeCell ref="J185:J186"/>
    <mergeCell ref="J162:J163"/>
    <mergeCell ref="I216:I217"/>
    <mergeCell ref="E187:E189"/>
    <mergeCell ref="J195:J197"/>
    <mergeCell ref="J181:J182"/>
    <mergeCell ref="I178:I180"/>
    <mergeCell ref="C216:C217"/>
    <mergeCell ref="C185:C186"/>
    <mergeCell ref="D181:D182"/>
    <mergeCell ref="D183:D184"/>
    <mergeCell ref="C178:C180"/>
    <mergeCell ref="C183:C184"/>
    <mergeCell ref="D185:D186"/>
    <mergeCell ref="I210:I211"/>
    <mergeCell ref="C181:C182"/>
    <mergeCell ref="M108:M109"/>
    <mergeCell ref="L145:L147"/>
    <mergeCell ref="M145:M147"/>
    <mergeCell ref="A363:A365"/>
    <mergeCell ref="B363:B365"/>
    <mergeCell ref="L210:L211"/>
    <mergeCell ref="M233:M234"/>
    <mergeCell ref="O114:O115"/>
    <mergeCell ref="L411:L413"/>
    <mergeCell ref="M411:M413"/>
    <mergeCell ref="M223:M224"/>
    <mergeCell ref="M219:M220"/>
    <mergeCell ref="E223:E224"/>
    <mergeCell ref="G251:G252"/>
    <mergeCell ref="H251:H252"/>
    <mergeCell ref="M149:M151"/>
    <mergeCell ref="J145:J147"/>
    <mergeCell ref="E216:E217"/>
    <mergeCell ref="C208:C209"/>
    <mergeCell ref="D219:D220"/>
    <mergeCell ref="C210:C211"/>
    <mergeCell ref="D216:D217"/>
    <mergeCell ref="I208:I209"/>
    <mergeCell ref="J208:J209"/>
    <mergeCell ref="L414:L415"/>
    <mergeCell ref="M414:M415"/>
    <mergeCell ref="A414:A415"/>
    <mergeCell ref="B414:B415"/>
    <mergeCell ref="C414:C415"/>
    <mergeCell ref="D414:D415"/>
    <mergeCell ref="E414:E415"/>
    <mergeCell ref="A408:A410"/>
    <mergeCell ref="B408:B410"/>
    <mergeCell ref="C408:C410"/>
    <mergeCell ref="D408:D410"/>
    <mergeCell ref="J408:J410"/>
    <mergeCell ref="I408:I410"/>
    <mergeCell ref="L408:L410"/>
    <mergeCell ref="M408:M410"/>
  </mergeCells>
  <phoneticPr fontId="19" type="noConversion"/>
  <pageMargins left="0.7" right="0.7" top="0.75" bottom="0.75" header="0.3" footer="0.3"/>
  <pageSetup paperSize="9" orientation="portrait" verticalDpi="597" r:id="rId1"/>
  <ignoredErrors>
    <ignoredError sqref="L3:M3 L229:M229 L237:M238 L235 L19:M24 L106:M106 L156:M156 L164:M165 L192:M194 L171:M175 L45:M47 L132:M134 L35:M35 L38:M39 L166:M166 L53:M57 L36:M36 L34:M34 L58:M58 L71:M71 L114:M116 L135:M140 L143:M144 L33:M33 L41:M41 L178:M182 L187:M189 L26:M30 L59:M62 L148:M148 L79:M83 L96:M99 M121 L31:M31 L236 L73:M76 L14:M14 L159:M161 L85:M86 L88:M89 L25 L100:M100 L117:M120" formulaRange="1"/>
    <ignoredError sqref="L87:M87" formula="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ayfa2">
    <pageSetUpPr fitToPage="1"/>
  </sheetPr>
  <dimension ref="A1:Q171"/>
  <sheetViews>
    <sheetView zoomScale="85" zoomScaleNormal="85" zoomScaleSheetLayoutView="85" workbookViewId="0">
      <pane ySplit="2" topLeftCell="A3" activePane="bottomLeft" state="frozen"/>
      <selection activeCell="E13" sqref="E13"/>
      <selection pane="bottomLeft" activeCell="A2" sqref="A2"/>
    </sheetView>
  </sheetViews>
  <sheetFormatPr defaultRowHeight="30" customHeight="1" x14ac:dyDescent="0.25"/>
  <cols>
    <col min="1" max="1" width="9.140625" style="8"/>
    <col min="2" max="2" width="35.5703125" style="45" customWidth="1"/>
    <col min="3" max="3" width="19.5703125" style="1" customWidth="1"/>
    <col min="4" max="4" width="19.42578125" style="1" customWidth="1"/>
    <col min="5" max="5" width="22.5703125" style="1" customWidth="1"/>
    <col min="6" max="6" width="23.28515625" style="1" bestFit="1" customWidth="1"/>
    <col min="7" max="7" width="18.140625" style="1" customWidth="1"/>
    <col min="8" max="8" width="34.85546875" style="2" customWidth="1"/>
    <col min="9" max="9" width="1.7109375" customWidth="1"/>
    <col min="10" max="10" width="15.5703125" bestFit="1" customWidth="1"/>
    <col min="11" max="11" width="14.42578125" bestFit="1" customWidth="1"/>
    <col min="12" max="12" width="2.42578125" customWidth="1"/>
    <col min="13" max="13" width="16.140625" customWidth="1"/>
    <col min="14" max="14" width="14.42578125" bestFit="1" customWidth="1"/>
    <col min="15" max="15" width="2.28515625" customWidth="1"/>
    <col min="17" max="17" width="14.42578125" bestFit="1" customWidth="1"/>
  </cols>
  <sheetData>
    <row r="1" spans="1:17" ht="30" customHeight="1" x14ac:dyDescent="0.25">
      <c r="B1" s="1665" t="s">
        <v>354</v>
      </c>
      <c r="C1" s="1665"/>
      <c r="D1" s="1665"/>
      <c r="E1" s="1665"/>
      <c r="F1" s="1665"/>
      <c r="G1" s="1665"/>
      <c r="H1" s="1665"/>
    </row>
    <row r="2" spans="1:17" ht="74.25" customHeight="1" x14ac:dyDescent="0.25">
      <c r="A2" s="12" t="s">
        <v>93</v>
      </c>
      <c r="B2" s="12" t="s">
        <v>94</v>
      </c>
      <c r="C2" s="11" t="s">
        <v>96</v>
      </c>
      <c r="D2" s="11" t="s">
        <v>95</v>
      </c>
      <c r="E2" s="12" t="s">
        <v>105</v>
      </c>
      <c r="F2" s="12" t="s">
        <v>106</v>
      </c>
      <c r="G2" s="12" t="s">
        <v>56</v>
      </c>
      <c r="H2" s="12" t="s">
        <v>102</v>
      </c>
      <c r="J2" s="15" t="s">
        <v>591</v>
      </c>
      <c r="K2" s="16">
        <f>'LİSANS ALAN ŞİRKETLER'!G432</f>
        <v>18192380</v>
      </c>
      <c r="M2" s="15" t="s">
        <v>592</v>
      </c>
      <c r="N2" s="16">
        <f>G149</f>
        <v>4730000</v>
      </c>
      <c r="P2" s="15" t="s">
        <v>364</v>
      </c>
      <c r="Q2" s="17">
        <f>K2+N2</f>
        <v>22922380</v>
      </c>
    </row>
    <row r="3" spans="1:17" s="8" customFormat="1" ht="75" customHeight="1" x14ac:dyDescent="0.25">
      <c r="A3" s="670">
        <v>1</v>
      </c>
      <c r="B3" s="758" t="s">
        <v>567</v>
      </c>
      <c r="C3" s="1000" t="s">
        <v>638</v>
      </c>
      <c r="D3" s="1001" t="s">
        <v>71</v>
      </c>
      <c r="E3" s="57" t="s">
        <v>71</v>
      </c>
      <c r="F3" s="57" t="s">
        <v>23</v>
      </c>
      <c r="G3" s="9">
        <v>30000</v>
      </c>
      <c r="H3" s="56" t="s">
        <v>373</v>
      </c>
      <c r="I3" s="10"/>
      <c r="J3" s="10"/>
      <c r="K3" s="10"/>
      <c r="O3" s="10"/>
      <c r="P3" s="10"/>
      <c r="Q3" s="10"/>
    </row>
    <row r="4" spans="1:17" s="8" customFormat="1" ht="75" customHeight="1" x14ac:dyDescent="0.25">
      <c r="A4" s="1014">
        <v>2</v>
      </c>
      <c r="B4" s="1020" t="s">
        <v>571</v>
      </c>
      <c r="C4" s="820" t="s">
        <v>638</v>
      </c>
      <c r="D4" s="1021" t="s">
        <v>319</v>
      </c>
      <c r="E4" s="57" t="s">
        <v>319</v>
      </c>
      <c r="F4" s="57" t="s">
        <v>320</v>
      </c>
      <c r="G4" s="9">
        <v>40000</v>
      </c>
      <c r="H4" s="1022" t="s">
        <v>369</v>
      </c>
      <c r="I4" s="10"/>
      <c r="J4" s="10"/>
      <c r="K4" s="10"/>
    </row>
    <row r="5" spans="1:17" s="8" customFormat="1" ht="75" customHeight="1" x14ac:dyDescent="0.25">
      <c r="A5" s="579">
        <v>3</v>
      </c>
      <c r="B5" s="758" t="s">
        <v>572</v>
      </c>
      <c r="C5" s="1000" t="s">
        <v>311</v>
      </c>
      <c r="D5" s="1001" t="s">
        <v>308</v>
      </c>
      <c r="E5" s="303" t="s">
        <v>308</v>
      </c>
      <c r="F5" s="57" t="s">
        <v>321</v>
      </c>
      <c r="G5" s="9">
        <v>5000</v>
      </c>
      <c r="H5" s="56" t="s">
        <v>541</v>
      </c>
      <c r="I5" s="10"/>
      <c r="J5" s="10"/>
      <c r="K5" s="10"/>
    </row>
    <row r="6" spans="1:17" s="8" customFormat="1" ht="75" customHeight="1" x14ac:dyDescent="0.25">
      <c r="A6" s="1503">
        <v>4</v>
      </c>
      <c r="B6" s="1503" t="s">
        <v>746</v>
      </c>
      <c r="C6" s="1494" t="s">
        <v>638</v>
      </c>
      <c r="D6" s="1495" t="s">
        <v>12</v>
      </c>
      <c r="E6" s="328" t="s">
        <v>12</v>
      </c>
      <c r="F6" s="57" t="s">
        <v>730</v>
      </c>
      <c r="G6" s="9">
        <v>30000</v>
      </c>
      <c r="H6" s="1488" t="s">
        <v>580</v>
      </c>
      <c r="I6" s="10"/>
      <c r="J6" s="10"/>
      <c r="K6" s="10"/>
    </row>
    <row r="7" spans="1:17" s="8" customFormat="1" ht="75" customHeight="1" x14ac:dyDescent="0.25">
      <c r="A7" s="578">
        <v>5</v>
      </c>
      <c r="B7" s="1017" t="s">
        <v>574</v>
      </c>
      <c r="C7" s="1000" t="s">
        <v>98</v>
      </c>
      <c r="D7" s="1002" t="s">
        <v>90</v>
      </c>
      <c r="E7" s="60" t="s">
        <v>90</v>
      </c>
      <c r="F7" s="57" t="s">
        <v>381</v>
      </c>
      <c r="G7" s="9">
        <v>10000</v>
      </c>
      <c r="H7" s="59" t="s">
        <v>542</v>
      </c>
      <c r="I7" s="10"/>
      <c r="J7" s="10"/>
      <c r="K7" s="10"/>
    </row>
    <row r="8" spans="1:17" s="8" customFormat="1" ht="75" customHeight="1" x14ac:dyDescent="0.25">
      <c r="A8" s="665">
        <v>6</v>
      </c>
      <c r="B8" s="1017" t="s">
        <v>598</v>
      </c>
      <c r="C8" s="1000" t="s">
        <v>638</v>
      </c>
      <c r="D8" s="1002" t="s">
        <v>73</v>
      </c>
      <c r="E8" s="83" t="s">
        <v>73</v>
      </c>
      <c r="F8" s="81" t="s">
        <v>599</v>
      </c>
      <c r="G8" s="9">
        <v>39000</v>
      </c>
      <c r="H8" s="82" t="s">
        <v>600</v>
      </c>
      <c r="I8" s="10"/>
      <c r="J8" s="10"/>
      <c r="K8" s="10"/>
    </row>
    <row r="9" spans="1:17" s="8" customFormat="1" ht="75" customHeight="1" x14ac:dyDescent="0.25">
      <c r="A9" s="665">
        <v>7</v>
      </c>
      <c r="B9" s="1017" t="s">
        <v>601</v>
      </c>
      <c r="C9" s="1000" t="s">
        <v>638</v>
      </c>
      <c r="D9" s="1002" t="s">
        <v>34</v>
      </c>
      <c r="E9" s="87" t="s">
        <v>34</v>
      </c>
      <c r="F9" s="86" t="s">
        <v>211</v>
      </c>
      <c r="G9" s="9">
        <v>50000</v>
      </c>
      <c r="H9" s="85" t="s">
        <v>657</v>
      </c>
      <c r="I9" s="10"/>
      <c r="J9" s="10"/>
      <c r="K9" s="10"/>
    </row>
    <row r="10" spans="1:17" s="8" customFormat="1" ht="75" customHeight="1" x14ac:dyDescent="0.25">
      <c r="A10" s="578">
        <v>8</v>
      </c>
      <c r="B10" s="1017" t="s">
        <v>603</v>
      </c>
      <c r="C10" s="1000" t="s">
        <v>638</v>
      </c>
      <c r="D10" s="1002" t="s">
        <v>27</v>
      </c>
      <c r="E10" s="90" t="s">
        <v>27</v>
      </c>
      <c r="F10" s="88" t="s">
        <v>306</v>
      </c>
      <c r="G10" s="9">
        <v>50000</v>
      </c>
      <c r="H10" s="89" t="s">
        <v>658</v>
      </c>
      <c r="I10" s="10"/>
      <c r="J10" s="10"/>
      <c r="K10" s="10"/>
    </row>
    <row r="11" spans="1:17" s="8" customFormat="1" ht="75" customHeight="1" x14ac:dyDescent="0.25">
      <c r="A11" s="910">
        <v>9</v>
      </c>
      <c r="B11" s="1017" t="s">
        <v>609</v>
      </c>
      <c r="C11" s="1000" t="s">
        <v>101</v>
      </c>
      <c r="D11" s="1002" t="s">
        <v>90</v>
      </c>
      <c r="E11" s="112" t="s">
        <v>90</v>
      </c>
      <c r="F11" s="113" t="s">
        <v>610</v>
      </c>
      <c r="G11" s="9">
        <v>15000</v>
      </c>
      <c r="H11" s="111" t="s">
        <v>660</v>
      </c>
      <c r="I11" s="10"/>
      <c r="J11" s="10"/>
      <c r="K11" s="10"/>
    </row>
    <row r="12" spans="1:17" s="8" customFormat="1" ht="75" customHeight="1" x14ac:dyDescent="0.25">
      <c r="A12" s="1549">
        <v>10</v>
      </c>
      <c r="B12" s="1551" t="s">
        <v>621</v>
      </c>
      <c r="C12" s="1553" t="s">
        <v>638</v>
      </c>
      <c r="D12" s="1554" t="s">
        <v>3</v>
      </c>
      <c r="E12" s="1556" t="s">
        <v>3</v>
      </c>
      <c r="F12" s="124" t="s">
        <v>84</v>
      </c>
      <c r="G12" s="9">
        <v>50000</v>
      </c>
      <c r="H12" s="1564" t="s">
        <v>664</v>
      </c>
      <c r="I12" s="10"/>
      <c r="J12" s="10"/>
      <c r="K12" s="10"/>
    </row>
    <row r="13" spans="1:17" s="8" customFormat="1" ht="75" customHeight="1" x14ac:dyDescent="0.25">
      <c r="A13" s="1558"/>
      <c r="B13" s="1559"/>
      <c r="C13" s="1553"/>
      <c r="D13" s="1560"/>
      <c r="E13" s="1683"/>
      <c r="F13" s="124" t="s">
        <v>622</v>
      </c>
      <c r="G13" s="9">
        <v>40000</v>
      </c>
      <c r="H13" s="1565"/>
      <c r="I13" s="10"/>
      <c r="J13" s="10"/>
      <c r="K13" s="10"/>
    </row>
    <row r="14" spans="1:17" s="8" customFormat="1" ht="75" customHeight="1" x14ac:dyDescent="0.25">
      <c r="A14" s="1550"/>
      <c r="B14" s="1552"/>
      <c r="C14" s="1553"/>
      <c r="D14" s="1555"/>
      <c r="E14" s="1557"/>
      <c r="F14" s="124" t="s">
        <v>48</v>
      </c>
      <c r="G14" s="9">
        <v>40000</v>
      </c>
      <c r="H14" s="1566"/>
      <c r="I14" s="10"/>
      <c r="J14" s="10"/>
      <c r="K14" s="10"/>
    </row>
    <row r="15" spans="1:17" s="8" customFormat="1" ht="75" customHeight="1" x14ac:dyDescent="0.25">
      <c r="A15" s="578">
        <v>11</v>
      </c>
      <c r="B15" s="1017" t="s">
        <v>630</v>
      </c>
      <c r="C15" s="1000" t="s">
        <v>638</v>
      </c>
      <c r="D15" s="1002" t="s">
        <v>27</v>
      </c>
      <c r="E15" s="158" t="s">
        <v>27</v>
      </c>
      <c r="F15" s="158" t="s">
        <v>631</v>
      </c>
      <c r="G15" s="9">
        <v>20000</v>
      </c>
      <c r="H15" s="159" t="s">
        <v>668</v>
      </c>
      <c r="I15" s="10"/>
      <c r="J15" s="10"/>
      <c r="K15" s="10"/>
    </row>
    <row r="16" spans="1:17" s="8" customFormat="1" ht="75" customHeight="1" x14ac:dyDescent="0.25">
      <c r="A16" s="578">
        <v>12</v>
      </c>
      <c r="B16" s="1017" t="s">
        <v>632</v>
      </c>
      <c r="C16" s="1000" t="s">
        <v>638</v>
      </c>
      <c r="D16" s="1002" t="s">
        <v>11</v>
      </c>
      <c r="E16" s="160" t="s">
        <v>11</v>
      </c>
      <c r="F16" s="160" t="s">
        <v>613</v>
      </c>
      <c r="G16" s="9">
        <v>50000</v>
      </c>
      <c r="H16" s="161" t="s">
        <v>669</v>
      </c>
      <c r="I16" s="10"/>
      <c r="J16" s="10"/>
      <c r="K16" s="10"/>
    </row>
    <row r="17" spans="1:11" s="8" customFormat="1" ht="75" customHeight="1" x14ac:dyDescent="0.25">
      <c r="A17" s="910">
        <v>13</v>
      </c>
      <c r="B17" s="1017" t="s">
        <v>634</v>
      </c>
      <c r="C17" s="1000" t="s">
        <v>638</v>
      </c>
      <c r="D17" s="1002" t="s">
        <v>25</v>
      </c>
      <c r="E17" s="163" t="s">
        <v>25</v>
      </c>
      <c r="F17" s="163" t="s">
        <v>604</v>
      </c>
      <c r="G17" s="9">
        <v>30000</v>
      </c>
      <c r="H17" s="164" t="s">
        <v>670</v>
      </c>
      <c r="I17" s="10"/>
      <c r="J17" s="10"/>
      <c r="K17" s="10"/>
    </row>
    <row r="18" spans="1:11" s="8" customFormat="1" ht="75" customHeight="1" x14ac:dyDescent="0.25">
      <c r="A18" s="1549">
        <v>14</v>
      </c>
      <c r="B18" s="1551" t="s">
        <v>653</v>
      </c>
      <c r="C18" s="1553" t="s">
        <v>638</v>
      </c>
      <c r="D18" s="1554" t="s">
        <v>37</v>
      </c>
      <c r="E18" s="1556" t="s">
        <v>37</v>
      </c>
      <c r="F18" s="193"/>
      <c r="G18" s="194"/>
      <c r="H18" s="1564" t="s">
        <v>678</v>
      </c>
      <c r="I18" s="10"/>
      <c r="J18" s="10"/>
      <c r="K18" s="10"/>
    </row>
    <row r="19" spans="1:11" s="8" customFormat="1" ht="75" customHeight="1" x14ac:dyDescent="0.25">
      <c r="A19" s="1558"/>
      <c r="B19" s="1559"/>
      <c r="C19" s="1553"/>
      <c r="D19" s="1560"/>
      <c r="E19" s="1683"/>
      <c r="F19" s="193" t="s">
        <v>654</v>
      </c>
      <c r="G19" s="194">
        <v>30000</v>
      </c>
      <c r="H19" s="1565"/>
      <c r="I19" s="10"/>
      <c r="J19" s="10"/>
      <c r="K19" s="10"/>
    </row>
    <row r="20" spans="1:11" s="8" customFormat="1" ht="75" customHeight="1" x14ac:dyDescent="0.25">
      <c r="A20" s="1550"/>
      <c r="B20" s="1552"/>
      <c r="C20" s="1553"/>
      <c r="D20" s="1555"/>
      <c r="E20" s="1557"/>
      <c r="F20" s="193" t="s">
        <v>614</v>
      </c>
      <c r="G20" s="194">
        <v>30000</v>
      </c>
      <c r="H20" s="1566"/>
      <c r="I20" s="10"/>
      <c r="J20" s="10"/>
      <c r="K20" s="10"/>
    </row>
    <row r="21" spans="1:11" s="8" customFormat="1" ht="75" customHeight="1" x14ac:dyDescent="0.25">
      <c r="A21" s="838">
        <v>15</v>
      </c>
      <c r="B21" s="1017" t="s">
        <v>679</v>
      </c>
      <c r="C21" s="1000" t="s">
        <v>638</v>
      </c>
      <c r="D21" s="1002" t="s">
        <v>248</v>
      </c>
      <c r="E21" s="208" t="s">
        <v>248</v>
      </c>
      <c r="F21" s="208" t="s">
        <v>680</v>
      </c>
      <c r="G21" s="210">
        <v>20000</v>
      </c>
      <c r="H21" s="209"/>
      <c r="I21" s="10"/>
      <c r="J21" s="10"/>
      <c r="K21" s="10"/>
    </row>
    <row r="22" spans="1:11" s="8" customFormat="1" ht="75" customHeight="1" x14ac:dyDescent="0.25">
      <c r="A22" s="866">
        <v>16</v>
      </c>
      <c r="B22" s="1017" t="s">
        <v>682</v>
      </c>
      <c r="C22" s="1000" t="s">
        <v>638</v>
      </c>
      <c r="D22" s="1002" t="s">
        <v>12</v>
      </c>
      <c r="E22" s="208" t="s">
        <v>12</v>
      </c>
      <c r="F22" s="208" t="s">
        <v>28</v>
      </c>
      <c r="G22" s="210">
        <v>30000</v>
      </c>
      <c r="H22" s="209"/>
      <c r="I22" s="10"/>
      <c r="J22" s="10"/>
      <c r="K22" s="10"/>
    </row>
    <row r="23" spans="1:11" s="8" customFormat="1" ht="75" customHeight="1" x14ac:dyDescent="0.25">
      <c r="A23" s="1549">
        <v>17</v>
      </c>
      <c r="B23" s="1551" t="s">
        <v>687</v>
      </c>
      <c r="C23" s="1553" t="s">
        <v>638</v>
      </c>
      <c r="D23" s="1554" t="s">
        <v>12</v>
      </c>
      <c r="E23" s="1556" t="s">
        <v>12</v>
      </c>
      <c r="F23" s="219" t="s">
        <v>688</v>
      </c>
      <c r="G23" s="220">
        <v>50000</v>
      </c>
      <c r="H23" s="221"/>
      <c r="I23" s="10"/>
      <c r="J23" s="10"/>
      <c r="K23" s="10"/>
    </row>
    <row r="24" spans="1:11" s="8" customFormat="1" ht="75" customHeight="1" x14ac:dyDescent="0.25">
      <c r="A24" s="1550"/>
      <c r="B24" s="1552"/>
      <c r="C24" s="1553"/>
      <c r="D24" s="1555"/>
      <c r="E24" s="1557"/>
      <c r="F24" s="219" t="s">
        <v>92</v>
      </c>
      <c r="G24" s="220">
        <v>20000</v>
      </c>
      <c r="H24" s="221"/>
      <c r="I24" s="10"/>
      <c r="J24" s="10"/>
      <c r="K24" s="10"/>
    </row>
    <row r="25" spans="1:11" s="8" customFormat="1" ht="75" customHeight="1" x14ac:dyDescent="0.25">
      <c r="A25" s="910">
        <v>18</v>
      </c>
      <c r="B25" s="1017" t="s">
        <v>691</v>
      </c>
      <c r="C25" s="1000" t="s">
        <v>638</v>
      </c>
      <c r="D25" s="1002" t="s">
        <v>0</v>
      </c>
      <c r="E25" s="223" t="s">
        <v>0</v>
      </c>
      <c r="F25" s="223" t="s">
        <v>14</v>
      </c>
      <c r="G25" s="227">
        <v>30000</v>
      </c>
      <c r="H25" s="226"/>
      <c r="I25" s="10"/>
      <c r="J25" s="10"/>
      <c r="K25" s="10"/>
    </row>
    <row r="26" spans="1:11" s="8" customFormat="1" ht="75" customHeight="1" x14ac:dyDescent="0.25">
      <c r="A26" s="838">
        <v>19</v>
      </c>
      <c r="B26" s="1017" t="s">
        <v>693</v>
      </c>
      <c r="C26" s="1000" t="s">
        <v>638</v>
      </c>
      <c r="D26" s="1002" t="s">
        <v>12</v>
      </c>
      <c r="E26" s="230" t="s">
        <v>12</v>
      </c>
      <c r="F26" s="230" t="s">
        <v>92</v>
      </c>
      <c r="G26" s="231">
        <v>30000</v>
      </c>
      <c r="H26" s="232"/>
      <c r="I26" s="10"/>
      <c r="J26" s="10"/>
      <c r="K26" s="10"/>
    </row>
    <row r="27" spans="1:11" s="8" customFormat="1" ht="75" customHeight="1" x14ac:dyDescent="0.25">
      <c r="A27" s="866">
        <v>20</v>
      </c>
      <c r="B27" s="1017" t="s">
        <v>699</v>
      </c>
      <c r="C27" s="1000" t="s">
        <v>100</v>
      </c>
      <c r="D27" s="1002" t="s">
        <v>700</v>
      </c>
      <c r="E27" s="234" t="s">
        <v>700</v>
      </c>
      <c r="F27" s="234" t="s">
        <v>701</v>
      </c>
      <c r="G27" s="236">
        <v>20000</v>
      </c>
      <c r="H27" s="235"/>
      <c r="I27" s="10"/>
      <c r="J27" s="10"/>
      <c r="K27" s="10"/>
    </row>
    <row r="28" spans="1:11" s="8" customFormat="1" ht="75" customHeight="1" x14ac:dyDescent="0.25">
      <c r="A28" s="1549">
        <v>21</v>
      </c>
      <c r="B28" s="1551" t="s">
        <v>705</v>
      </c>
      <c r="C28" s="1553" t="s">
        <v>638</v>
      </c>
      <c r="D28" s="1554" t="s">
        <v>52</v>
      </c>
      <c r="E28" s="244" t="s">
        <v>52</v>
      </c>
      <c r="F28" s="244" t="s">
        <v>704</v>
      </c>
      <c r="G28" s="246">
        <v>40000</v>
      </c>
      <c r="H28" s="245"/>
      <c r="I28" s="10"/>
      <c r="J28" s="10"/>
      <c r="K28" s="10"/>
    </row>
    <row r="29" spans="1:11" s="8" customFormat="1" ht="75" customHeight="1" x14ac:dyDescent="0.25">
      <c r="A29" s="1558"/>
      <c r="B29" s="1559"/>
      <c r="C29" s="1553"/>
      <c r="D29" s="1560"/>
      <c r="E29" s="244" t="s">
        <v>52</v>
      </c>
      <c r="F29" s="244" t="s">
        <v>180</v>
      </c>
      <c r="G29" s="246">
        <v>20000</v>
      </c>
      <c r="H29" s="245"/>
      <c r="I29" s="10"/>
      <c r="J29" s="10"/>
      <c r="K29" s="10"/>
    </row>
    <row r="30" spans="1:11" s="8" customFormat="1" ht="75" customHeight="1" x14ac:dyDescent="0.25">
      <c r="A30" s="1550"/>
      <c r="B30" s="1552"/>
      <c r="C30" s="1553"/>
      <c r="D30" s="1555"/>
      <c r="E30" s="244" t="s">
        <v>52</v>
      </c>
      <c r="F30" s="244" t="s">
        <v>246</v>
      </c>
      <c r="G30" s="246">
        <v>20000</v>
      </c>
      <c r="H30" s="245"/>
      <c r="I30" s="10"/>
      <c r="J30" s="10"/>
      <c r="K30" s="10"/>
    </row>
    <row r="31" spans="1:11" s="8" customFormat="1" ht="75" customHeight="1" x14ac:dyDescent="0.25">
      <c r="A31" s="866">
        <v>22</v>
      </c>
      <c r="B31" s="1017" t="s">
        <v>711</v>
      </c>
      <c r="C31" s="1000" t="s">
        <v>638</v>
      </c>
      <c r="D31" s="1002" t="s">
        <v>20</v>
      </c>
      <c r="E31" s="267" t="s">
        <v>20</v>
      </c>
      <c r="F31" s="267" t="s">
        <v>85</v>
      </c>
      <c r="G31" s="269">
        <v>50000</v>
      </c>
      <c r="H31" s="268"/>
      <c r="I31" s="10"/>
      <c r="J31" s="10"/>
      <c r="K31" s="10"/>
    </row>
    <row r="32" spans="1:11" s="8" customFormat="1" ht="75" customHeight="1" x14ac:dyDescent="0.25">
      <c r="A32" s="866">
        <v>23</v>
      </c>
      <c r="B32" s="1017" t="s">
        <v>712</v>
      </c>
      <c r="C32" s="1000" t="s">
        <v>638</v>
      </c>
      <c r="D32" s="1002" t="s">
        <v>0</v>
      </c>
      <c r="E32" s="277" t="s">
        <v>0</v>
      </c>
      <c r="F32" s="277" t="s">
        <v>202</v>
      </c>
      <c r="G32" s="282">
        <v>40000</v>
      </c>
      <c r="H32" s="280"/>
      <c r="I32" s="10"/>
      <c r="J32" s="10"/>
      <c r="K32" s="10"/>
    </row>
    <row r="33" spans="1:11" s="8" customFormat="1" ht="75" customHeight="1" x14ac:dyDescent="0.25">
      <c r="A33" s="930">
        <v>24</v>
      </c>
      <c r="B33" s="1017" t="s">
        <v>720</v>
      </c>
      <c r="C33" s="1000" t="s">
        <v>638</v>
      </c>
      <c r="D33" s="1002" t="s">
        <v>0</v>
      </c>
      <c r="E33" s="291" t="s">
        <v>0</v>
      </c>
      <c r="F33" s="291" t="s">
        <v>721</v>
      </c>
      <c r="G33" s="293">
        <v>40000</v>
      </c>
      <c r="H33" s="289"/>
      <c r="I33" s="10"/>
      <c r="J33" s="10"/>
      <c r="K33" s="10"/>
    </row>
    <row r="34" spans="1:11" s="8" customFormat="1" ht="75" customHeight="1" x14ac:dyDescent="0.25">
      <c r="A34" s="666">
        <v>25</v>
      </c>
      <c r="B34" s="1017" t="s">
        <v>725</v>
      </c>
      <c r="C34" s="1000" t="s">
        <v>638</v>
      </c>
      <c r="D34" s="1002" t="s">
        <v>52</v>
      </c>
      <c r="E34" s="313" t="s">
        <v>52</v>
      </c>
      <c r="F34" s="313" t="s">
        <v>66</v>
      </c>
      <c r="G34" s="318">
        <v>40000</v>
      </c>
      <c r="H34" s="317"/>
      <c r="I34" s="10"/>
      <c r="J34" s="10"/>
      <c r="K34" s="10"/>
    </row>
    <row r="35" spans="1:11" s="8" customFormat="1" ht="75" customHeight="1" x14ac:dyDescent="0.25">
      <c r="A35" s="1035">
        <v>26</v>
      </c>
      <c r="B35" s="1017" t="s">
        <v>731</v>
      </c>
      <c r="C35" s="1000" t="s">
        <v>638</v>
      </c>
      <c r="D35" s="1002" t="s">
        <v>19</v>
      </c>
      <c r="E35" s="326" t="s">
        <v>19</v>
      </c>
      <c r="F35" s="326" t="s">
        <v>86</v>
      </c>
      <c r="G35" s="329">
        <v>30000</v>
      </c>
      <c r="H35" s="324"/>
      <c r="I35" s="10"/>
      <c r="J35" s="10"/>
      <c r="K35" s="10"/>
    </row>
    <row r="36" spans="1:11" s="8" customFormat="1" ht="75" customHeight="1" x14ac:dyDescent="0.25">
      <c r="A36" s="1035">
        <v>27</v>
      </c>
      <c r="B36" s="1017" t="s">
        <v>737</v>
      </c>
      <c r="C36" s="1000" t="s">
        <v>638</v>
      </c>
      <c r="D36" s="1002" t="s">
        <v>12</v>
      </c>
      <c r="E36" s="331" t="s">
        <v>12</v>
      </c>
      <c r="F36" s="331" t="s">
        <v>92</v>
      </c>
      <c r="G36" s="341">
        <v>21000</v>
      </c>
      <c r="H36" s="340"/>
      <c r="I36" s="10"/>
      <c r="J36" s="10"/>
      <c r="K36" s="10"/>
    </row>
    <row r="37" spans="1:11" s="8" customFormat="1" ht="75" customHeight="1" x14ac:dyDescent="0.25">
      <c r="A37" s="1035">
        <v>28</v>
      </c>
      <c r="B37" s="1017" t="s">
        <v>738</v>
      </c>
      <c r="C37" s="1000" t="s">
        <v>638</v>
      </c>
      <c r="D37" s="1002" t="s">
        <v>0</v>
      </c>
      <c r="E37" s="331" t="s">
        <v>0</v>
      </c>
      <c r="F37" s="331" t="s">
        <v>202</v>
      </c>
      <c r="G37" s="341">
        <v>40000</v>
      </c>
      <c r="H37" s="340" t="s">
        <v>756</v>
      </c>
      <c r="I37" s="10"/>
      <c r="J37" s="10"/>
      <c r="K37" s="10"/>
    </row>
    <row r="38" spans="1:11" s="8" customFormat="1" ht="75.75" customHeight="1" x14ac:dyDescent="0.25">
      <c r="A38" s="1101">
        <v>29</v>
      </c>
      <c r="B38" s="1123" t="s">
        <v>740</v>
      </c>
      <c r="C38" s="1000" t="s">
        <v>638</v>
      </c>
      <c r="D38" s="1121" t="s">
        <v>25</v>
      </c>
      <c r="E38" s="1103" t="s">
        <v>25</v>
      </c>
      <c r="F38" s="1103" t="s">
        <v>183</v>
      </c>
      <c r="G38" s="394">
        <v>50000</v>
      </c>
      <c r="H38" s="342"/>
      <c r="I38" s="10"/>
      <c r="J38" s="10"/>
      <c r="K38" s="10"/>
    </row>
    <row r="39" spans="1:11" s="8" customFormat="1" ht="75.75" customHeight="1" x14ac:dyDescent="0.25">
      <c r="A39" s="616">
        <v>30</v>
      </c>
      <c r="B39" s="1017" t="s">
        <v>742</v>
      </c>
      <c r="C39" s="1000" t="s">
        <v>638</v>
      </c>
      <c r="D39" s="1002" t="s">
        <v>52</v>
      </c>
      <c r="E39" s="359" t="s">
        <v>52</v>
      </c>
      <c r="F39" s="359" t="s">
        <v>637</v>
      </c>
      <c r="G39" s="360">
        <v>30000</v>
      </c>
      <c r="H39" s="356"/>
      <c r="I39" s="10"/>
      <c r="J39" s="10"/>
      <c r="K39" s="10"/>
    </row>
    <row r="40" spans="1:11" s="8" customFormat="1" ht="75.75" customHeight="1" x14ac:dyDescent="0.25">
      <c r="A40" s="1035">
        <v>31</v>
      </c>
      <c r="B40" s="1017" t="s">
        <v>749</v>
      </c>
      <c r="C40" s="1000" t="s">
        <v>638</v>
      </c>
      <c r="D40" s="1002" t="s">
        <v>263</v>
      </c>
      <c r="E40" s="362" t="s">
        <v>263</v>
      </c>
      <c r="F40" s="362" t="s">
        <v>264</v>
      </c>
      <c r="G40" s="369">
        <v>40000</v>
      </c>
      <c r="H40" s="363"/>
      <c r="I40" s="10"/>
      <c r="J40" s="10"/>
      <c r="K40" s="10"/>
    </row>
    <row r="41" spans="1:11" s="8" customFormat="1" ht="75.75" customHeight="1" x14ac:dyDescent="0.25">
      <c r="A41" s="1035">
        <v>32</v>
      </c>
      <c r="B41" s="1017" t="s">
        <v>751</v>
      </c>
      <c r="C41" s="1000" t="s">
        <v>638</v>
      </c>
      <c r="D41" s="1002" t="s">
        <v>16</v>
      </c>
      <c r="E41" s="371" t="s">
        <v>16</v>
      </c>
      <c r="F41" s="371" t="s">
        <v>23</v>
      </c>
      <c r="G41" s="372">
        <v>50000</v>
      </c>
      <c r="H41" s="370"/>
      <c r="I41" s="10"/>
      <c r="J41" s="10"/>
      <c r="K41" s="10"/>
    </row>
    <row r="42" spans="1:11" s="8" customFormat="1" ht="75.75" customHeight="1" x14ac:dyDescent="0.25">
      <c r="A42" s="578">
        <v>33</v>
      </c>
      <c r="B42" s="1017" t="s">
        <v>754</v>
      </c>
      <c r="C42" s="1000" t="s">
        <v>638</v>
      </c>
      <c r="D42" s="1002" t="s">
        <v>324</v>
      </c>
      <c r="E42" s="373" t="s">
        <v>324</v>
      </c>
      <c r="F42" s="373" t="s">
        <v>325</v>
      </c>
      <c r="G42" s="375">
        <v>50000</v>
      </c>
      <c r="H42" s="374"/>
      <c r="I42" s="10"/>
      <c r="J42" s="10"/>
      <c r="K42" s="10"/>
    </row>
    <row r="43" spans="1:11" s="8" customFormat="1" ht="75.75" customHeight="1" x14ac:dyDescent="0.25">
      <c r="A43" s="975">
        <v>34</v>
      </c>
      <c r="B43" s="1017" t="s">
        <v>758</v>
      </c>
      <c r="C43" s="1000" t="s">
        <v>638</v>
      </c>
      <c r="D43" s="1002" t="s">
        <v>75</v>
      </c>
      <c r="E43" s="376" t="s">
        <v>75</v>
      </c>
      <c r="F43" s="376" t="s">
        <v>1</v>
      </c>
      <c r="G43" s="379">
        <v>50000</v>
      </c>
      <c r="H43" s="377"/>
      <c r="I43" s="10"/>
      <c r="J43" s="10"/>
      <c r="K43" s="10"/>
    </row>
    <row r="44" spans="1:11" s="8" customFormat="1" ht="75.75" customHeight="1" x14ac:dyDescent="0.25">
      <c r="A44" s="1549">
        <v>35</v>
      </c>
      <c r="B44" s="1551" t="s">
        <v>764</v>
      </c>
      <c r="C44" s="1553" t="s">
        <v>638</v>
      </c>
      <c r="D44" s="1554" t="s">
        <v>12</v>
      </c>
      <c r="E44" s="1556" t="s">
        <v>12</v>
      </c>
      <c r="F44" s="399" t="s">
        <v>625</v>
      </c>
      <c r="G44" s="400">
        <v>30000</v>
      </c>
      <c r="H44" s="398"/>
      <c r="I44" s="10"/>
      <c r="J44" s="10"/>
      <c r="K44" s="10"/>
    </row>
    <row r="45" spans="1:11" s="8" customFormat="1" ht="75.75" customHeight="1" x14ac:dyDescent="0.25">
      <c r="A45" s="1550"/>
      <c r="B45" s="1552"/>
      <c r="C45" s="1553"/>
      <c r="D45" s="1555"/>
      <c r="E45" s="1557"/>
      <c r="F45" s="399" t="s">
        <v>713</v>
      </c>
      <c r="G45" s="400">
        <v>30000</v>
      </c>
      <c r="H45" s="398"/>
      <c r="I45" s="10"/>
      <c r="J45" s="10"/>
      <c r="K45" s="10"/>
    </row>
    <row r="46" spans="1:11" s="8" customFormat="1" ht="75.75" customHeight="1" x14ac:dyDescent="0.25">
      <c r="A46" s="1549">
        <v>36</v>
      </c>
      <c r="B46" s="1551" t="s">
        <v>768</v>
      </c>
      <c r="C46" s="1553" t="s">
        <v>638</v>
      </c>
      <c r="D46" s="1554" t="s">
        <v>22</v>
      </c>
      <c r="E46" s="406" t="s">
        <v>19</v>
      </c>
      <c r="F46" s="406" t="s">
        <v>50</v>
      </c>
      <c r="G46" s="408">
        <v>30000</v>
      </c>
      <c r="H46" s="405"/>
      <c r="I46" s="10"/>
      <c r="J46" s="10"/>
      <c r="K46" s="10"/>
    </row>
    <row r="47" spans="1:11" s="8" customFormat="1" ht="75.75" customHeight="1" x14ac:dyDescent="0.25">
      <c r="A47" s="1558"/>
      <c r="B47" s="1559"/>
      <c r="C47" s="1553"/>
      <c r="D47" s="1560"/>
      <c r="E47" s="406" t="s">
        <v>37</v>
      </c>
      <c r="F47" s="406" t="s">
        <v>614</v>
      </c>
      <c r="G47" s="408">
        <v>30000</v>
      </c>
      <c r="H47" s="405"/>
      <c r="I47" s="10"/>
      <c r="J47" s="10"/>
      <c r="K47" s="10"/>
    </row>
    <row r="48" spans="1:11" s="8" customFormat="1" ht="75.75" customHeight="1" x14ac:dyDescent="0.25">
      <c r="A48" s="1550"/>
      <c r="B48" s="1552"/>
      <c r="C48" s="1553"/>
      <c r="D48" s="1555"/>
      <c r="E48" s="406" t="s">
        <v>53</v>
      </c>
      <c r="F48" s="406" t="s">
        <v>4</v>
      </c>
      <c r="G48" s="408">
        <v>30000</v>
      </c>
      <c r="H48" s="405"/>
      <c r="I48" s="10"/>
      <c r="J48" s="10"/>
      <c r="K48" s="10"/>
    </row>
    <row r="49" spans="1:11" s="8" customFormat="1" ht="75.75" customHeight="1" x14ac:dyDescent="0.25">
      <c r="A49" s="1035">
        <v>37</v>
      </c>
      <c r="B49" s="1017" t="s">
        <v>775</v>
      </c>
      <c r="C49" s="1000" t="s">
        <v>638</v>
      </c>
      <c r="D49" s="1002" t="s">
        <v>0</v>
      </c>
      <c r="E49" s="416" t="s">
        <v>0</v>
      </c>
      <c r="F49" s="416" t="s">
        <v>14</v>
      </c>
      <c r="G49" s="417">
        <v>30000</v>
      </c>
      <c r="H49" s="415"/>
      <c r="I49" s="10"/>
      <c r="J49" s="10"/>
      <c r="K49" s="10"/>
    </row>
    <row r="50" spans="1:11" s="8" customFormat="1" ht="75.75" customHeight="1" x14ac:dyDescent="0.25">
      <c r="A50" s="1035">
        <v>38</v>
      </c>
      <c r="B50" s="1017" t="s">
        <v>781</v>
      </c>
      <c r="C50" s="1000" t="s">
        <v>638</v>
      </c>
      <c r="D50" s="1002" t="s">
        <v>0</v>
      </c>
      <c r="E50" s="420" t="s">
        <v>0</v>
      </c>
      <c r="F50" s="420" t="s">
        <v>14</v>
      </c>
      <c r="G50" s="423">
        <v>30000</v>
      </c>
      <c r="H50" s="418"/>
      <c r="I50" s="10"/>
      <c r="J50" s="10"/>
      <c r="K50" s="10"/>
    </row>
    <row r="51" spans="1:11" s="8" customFormat="1" ht="75.75" customHeight="1" x14ac:dyDescent="0.25">
      <c r="A51" s="1035">
        <v>39</v>
      </c>
      <c r="B51" s="1017" t="s">
        <v>783</v>
      </c>
      <c r="C51" s="1000" t="s">
        <v>638</v>
      </c>
      <c r="D51" s="1002" t="s">
        <v>324</v>
      </c>
      <c r="E51" s="431" t="s">
        <v>324</v>
      </c>
      <c r="F51" s="431" t="s">
        <v>650</v>
      </c>
      <c r="G51" s="435">
        <v>30000</v>
      </c>
      <c r="H51" s="428"/>
      <c r="I51" s="10"/>
      <c r="J51" s="10"/>
      <c r="K51" s="10"/>
    </row>
    <row r="52" spans="1:11" s="8" customFormat="1" ht="75.75" customHeight="1" x14ac:dyDescent="0.25">
      <c r="A52" s="1035">
        <v>40</v>
      </c>
      <c r="B52" s="1017" t="s">
        <v>787</v>
      </c>
      <c r="C52" s="1000" t="s">
        <v>638</v>
      </c>
      <c r="D52" s="1002" t="s">
        <v>12</v>
      </c>
      <c r="E52" s="431" t="s">
        <v>12</v>
      </c>
      <c r="F52" s="431" t="s">
        <v>625</v>
      </c>
      <c r="G52" s="435">
        <v>50000</v>
      </c>
      <c r="H52" s="428"/>
      <c r="I52" s="10"/>
      <c r="J52" s="10"/>
      <c r="K52" s="10"/>
    </row>
    <row r="53" spans="1:11" s="8" customFormat="1" ht="75.75" customHeight="1" x14ac:dyDescent="0.25">
      <c r="A53" s="1035">
        <v>41</v>
      </c>
      <c r="B53" s="1017" t="s">
        <v>788</v>
      </c>
      <c r="C53" s="1000" t="s">
        <v>638</v>
      </c>
      <c r="D53" s="1002" t="s">
        <v>0</v>
      </c>
      <c r="E53" s="441" t="s">
        <v>0</v>
      </c>
      <c r="F53" s="441" t="s">
        <v>14</v>
      </c>
      <c r="G53" s="443">
        <v>25000</v>
      </c>
      <c r="H53" s="442"/>
      <c r="I53" s="10"/>
      <c r="J53" s="10"/>
      <c r="K53" s="10"/>
    </row>
    <row r="54" spans="1:11" s="8" customFormat="1" ht="75.75" customHeight="1" x14ac:dyDescent="0.25">
      <c r="A54" s="1035">
        <v>42</v>
      </c>
      <c r="B54" s="1017" t="s">
        <v>791</v>
      </c>
      <c r="C54" s="1000" t="s">
        <v>638</v>
      </c>
      <c r="D54" s="1002" t="s">
        <v>724</v>
      </c>
      <c r="E54" s="441" t="s">
        <v>724</v>
      </c>
      <c r="F54" s="441" t="s">
        <v>745</v>
      </c>
      <c r="G54" s="443">
        <v>40000</v>
      </c>
      <c r="H54" s="442"/>
      <c r="I54" s="10"/>
      <c r="J54" s="10"/>
      <c r="K54" s="10"/>
    </row>
    <row r="55" spans="1:11" s="8" customFormat="1" ht="75.75" customHeight="1" x14ac:dyDescent="0.25">
      <c r="A55" s="1035">
        <v>43</v>
      </c>
      <c r="B55" s="1017" t="s">
        <v>794</v>
      </c>
      <c r="C55" s="1000" t="s">
        <v>638</v>
      </c>
      <c r="D55" s="1002" t="s">
        <v>19</v>
      </c>
      <c r="E55" s="441" t="s">
        <v>19</v>
      </c>
      <c r="F55" s="441" t="s">
        <v>627</v>
      </c>
      <c r="G55" s="443">
        <v>40000</v>
      </c>
      <c r="H55" s="442"/>
      <c r="I55" s="10"/>
      <c r="J55" s="10"/>
      <c r="K55" s="10"/>
    </row>
    <row r="56" spans="1:11" s="8" customFormat="1" ht="75.75" customHeight="1" x14ac:dyDescent="0.25">
      <c r="A56" s="1035">
        <v>44</v>
      </c>
      <c r="B56" s="1017" t="s">
        <v>795</v>
      </c>
      <c r="C56" s="1000" t="s">
        <v>638</v>
      </c>
      <c r="D56" s="1002" t="s">
        <v>20</v>
      </c>
      <c r="E56" s="441" t="s">
        <v>20</v>
      </c>
      <c r="F56" s="441" t="s">
        <v>218</v>
      </c>
      <c r="G56" s="443">
        <v>40000</v>
      </c>
      <c r="H56" s="442"/>
      <c r="I56" s="10"/>
      <c r="J56" s="10"/>
      <c r="K56" s="10"/>
    </row>
    <row r="57" spans="1:11" s="8" customFormat="1" ht="75.75" customHeight="1" x14ac:dyDescent="0.25">
      <c r="A57" s="1035">
        <v>45</v>
      </c>
      <c r="B57" s="1017" t="s">
        <v>799</v>
      </c>
      <c r="C57" s="1000" t="s">
        <v>638</v>
      </c>
      <c r="D57" s="1002" t="s">
        <v>248</v>
      </c>
      <c r="E57" s="447" t="s">
        <v>248</v>
      </c>
      <c r="F57" s="447" t="s">
        <v>800</v>
      </c>
      <c r="G57" s="450">
        <v>30000</v>
      </c>
      <c r="H57" s="448"/>
      <c r="I57" s="10"/>
      <c r="J57" s="10"/>
      <c r="K57" s="10"/>
    </row>
    <row r="58" spans="1:11" s="8" customFormat="1" ht="75.75" customHeight="1" x14ac:dyDescent="0.25">
      <c r="A58" s="1035">
        <v>46</v>
      </c>
      <c r="B58" s="1017" t="s">
        <v>801</v>
      </c>
      <c r="C58" s="1000" t="s">
        <v>638</v>
      </c>
      <c r="D58" s="1002" t="s">
        <v>25</v>
      </c>
      <c r="E58" s="447" t="s">
        <v>25</v>
      </c>
      <c r="F58" s="447" t="s">
        <v>183</v>
      </c>
      <c r="G58" s="450">
        <v>45000</v>
      </c>
      <c r="H58" s="448"/>
      <c r="I58" s="10"/>
      <c r="J58" s="10"/>
      <c r="K58" s="10"/>
    </row>
    <row r="59" spans="1:11" s="8" customFormat="1" ht="75.75" customHeight="1" x14ac:dyDescent="0.25">
      <c r="A59" s="1035">
        <v>47</v>
      </c>
      <c r="B59" s="1017" t="s">
        <v>802</v>
      </c>
      <c r="C59" s="1000" t="s">
        <v>638</v>
      </c>
      <c r="D59" s="1002" t="s">
        <v>219</v>
      </c>
      <c r="E59" s="447" t="s">
        <v>219</v>
      </c>
      <c r="F59" s="447" t="s">
        <v>803</v>
      </c>
      <c r="G59" s="450">
        <v>40000</v>
      </c>
      <c r="H59" s="448"/>
      <c r="I59" s="10"/>
      <c r="J59" s="10"/>
      <c r="K59" s="10"/>
    </row>
    <row r="60" spans="1:11" s="8" customFormat="1" ht="75.75" customHeight="1" x14ac:dyDescent="0.25">
      <c r="A60" s="1035">
        <v>48</v>
      </c>
      <c r="B60" s="1017" t="s">
        <v>805</v>
      </c>
      <c r="C60" s="1000" t="s">
        <v>638</v>
      </c>
      <c r="D60" s="1002" t="s">
        <v>10</v>
      </c>
      <c r="E60" s="453" t="s">
        <v>10</v>
      </c>
      <c r="F60" s="453" t="s">
        <v>83</v>
      </c>
      <c r="G60" s="454">
        <v>50000</v>
      </c>
      <c r="H60" s="452"/>
      <c r="I60" s="10"/>
      <c r="J60" s="10"/>
      <c r="K60" s="10"/>
    </row>
    <row r="61" spans="1:11" s="8" customFormat="1" ht="75.75" customHeight="1" x14ac:dyDescent="0.25">
      <c r="A61" s="1035">
        <v>49</v>
      </c>
      <c r="B61" s="1017" t="s">
        <v>806</v>
      </c>
      <c r="C61" s="1000" t="s">
        <v>638</v>
      </c>
      <c r="D61" s="1002" t="s">
        <v>757</v>
      </c>
      <c r="E61" s="453" t="s">
        <v>757</v>
      </c>
      <c r="F61" s="453" t="s">
        <v>797</v>
      </c>
      <c r="G61" s="454">
        <v>30000</v>
      </c>
      <c r="H61" s="452"/>
      <c r="I61" s="10"/>
      <c r="J61" s="10"/>
      <c r="K61" s="10"/>
    </row>
    <row r="62" spans="1:11" s="8" customFormat="1" ht="75.75" customHeight="1" x14ac:dyDescent="0.25">
      <c r="A62" s="1035">
        <v>50</v>
      </c>
      <c r="B62" s="1017" t="s">
        <v>811</v>
      </c>
      <c r="C62" s="1000" t="s">
        <v>638</v>
      </c>
      <c r="D62" s="1002" t="s">
        <v>812</v>
      </c>
      <c r="E62" s="480" t="s">
        <v>812</v>
      </c>
      <c r="F62" s="480" t="s">
        <v>813</v>
      </c>
      <c r="G62" s="486">
        <v>35000</v>
      </c>
      <c r="H62" s="479"/>
      <c r="I62" s="10"/>
      <c r="J62" s="10"/>
      <c r="K62" s="10"/>
    </row>
    <row r="63" spans="1:11" s="8" customFormat="1" ht="75.75" customHeight="1" x14ac:dyDescent="0.25">
      <c r="A63" s="1035">
        <v>51</v>
      </c>
      <c r="B63" s="1017" t="s">
        <v>815</v>
      </c>
      <c r="C63" s="1000" t="s">
        <v>638</v>
      </c>
      <c r="D63" s="1002" t="s">
        <v>0</v>
      </c>
      <c r="E63" s="495" t="s">
        <v>0</v>
      </c>
      <c r="F63" s="495" t="s">
        <v>202</v>
      </c>
      <c r="G63" s="500">
        <v>30000</v>
      </c>
      <c r="H63" s="493"/>
      <c r="I63" s="10"/>
      <c r="J63" s="10"/>
      <c r="K63" s="10"/>
    </row>
    <row r="64" spans="1:11" s="8" customFormat="1" ht="75.75" customHeight="1" x14ac:dyDescent="0.25">
      <c r="A64" s="1035">
        <v>52</v>
      </c>
      <c r="B64" s="1017" t="s">
        <v>816</v>
      </c>
      <c r="C64" s="1000" t="s">
        <v>638</v>
      </c>
      <c r="D64" s="1002" t="s">
        <v>12</v>
      </c>
      <c r="E64" s="495" t="s">
        <v>12</v>
      </c>
      <c r="F64" s="495" t="s">
        <v>685</v>
      </c>
      <c r="G64" s="500">
        <v>40000</v>
      </c>
      <c r="H64" s="493"/>
      <c r="I64" s="10"/>
      <c r="J64" s="10"/>
      <c r="K64" s="10"/>
    </row>
    <row r="65" spans="1:11" s="8" customFormat="1" ht="75.75" customHeight="1" x14ac:dyDescent="0.25">
      <c r="A65" s="1549">
        <v>53</v>
      </c>
      <c r="B65" s="1551" t="s">
        <v>817</v>
      </c>
      <c r="C65" s="1553" t="s">
        <v>638</v>
      </c>
      <c r="D65" s="1554" t="s">
        <v>25</v>
      </c>
      <c r="E65" s="1556" t="s">
        <v>25</v>
      </c>
      <c r="F65" s="495" t="s">
        <v>183</v>
      </c>
      <c r="G65" s="500">
        <v>50000</v>
      </c>
      <c r="H65" s="493"/>
      <c r="I65" s="10"/>
      <c r="J65" s="10"/>
      <c r="K65" s="10"/>
    </row>
    <row r="66" spans="1:11" s="8" customFormat="1" ht="75.75" customHeight="1" x14ac:dyDescent="0.25">
      <c r="A66" s="1550"/>
      <c r="B66" s="1552"/>
      <c r="C66" s="1553"/>
      <c r="D66" s="1555"/>
      <c r="E66" s="1557"/>
      <c r="F66" s="495" t="s">
        <v>182</v>
      </c>
      <c r="G66" s="500">
        <v>40000</v>
      </c>
      <c r="H66" s="493"/>
      <c r="I66" s="10"/>
      <c r="J66" s="10"/>
      <c r="K66" s="10"/>
    </row>
    <row r="67" spans="1:11" s="8" customFormat="1" ht="75.75" customHeight="1" x14ac:dyDescent="0.25">
      <c r="A67" s="667">
        <v>54</v>
      </c>
      <c r="B67" s="1017" t="s">
        <v>890</v>
      </c>
      <c r="C67" s="1000" t="s">
        <v>638</v>
      </c>
      <c r="D67" s="1002" t="s">
        <v>51</v>
      </c>
      <c r="E67" s="668" t="s">
        <v>26</v>
      </c>
      <c r="F67" s="668" t="s">
        <v>226</v>
      </c>
      <c r="G67" s="671">
        <v>50000</v>
      </c>
      <c r="H67" s="669"/>
      <c r="I67" s="10"/>
      <c r="J67" s="10"/>
      <c r="K67" s="10"/>
    </row>
    <row r="68" spans="1:11" s="8" customFormat="1" ht="75.75" customHeight="1" x14ac:dyDescent="0.25">
      <c r="A68" s="1035">
        <v>55</v>
      </c>
      <c r="B68" s="1017" t="s">
        <v>818</v>
      </c>
      <c r="C68" s="1000" t="s">
        <v>638</v>
      </c>
      <c r="D68" s="1002" t="s">
        <v>17</v>
      </c>
      <c r="E68" s="495" t="s">
        <v>17</v>
      </c>
      <c r="F68" s="495" t="s">
        <v>819</v>
      </c>
      <c r="G68" s="500">
        <v>30000</v>
      </c>
      <c r="H68" s="493"/>
      <c r="I68" s="10"/>
      <c r="J68" s="10"/>
      <c r="K68" s="10"/>
    </row>
    <row r="69" spans="1:11" s="8" customFormat="1" ht="75.75" customHeight="1" x14ac:dyDescent="0.25">
      <c r="A69" s="1035">
        <v>56</v>
      </c>
      <c r="B69" s="1017" t="s">
        <v>822</v>
      </c>
      <c r="C69" s="1000" t="s">
        <v>638</v>
      </c>
      <c r="D69" s="1002" t="s">
        <v>263</v>
      </c>
      <c r="E69" s="501" t="s">
        <v>19</v>
      </c>
      <c r="F69" s="501" t="s">
        <v>86</v>
      </c>
      <c r="G69" s="508">
        <v>20000</v>
      </c>
      <c r="H69" s="504"/>
      <c r="I69" s="10"/>
      <c r="J69" s="10"/>
      <c r="K69" s="10"/>
    </row>
    <row r="70" spans="1:11" s="8" customFormat="1" ht="75.75" customHeight="1" x14ac:dyDescent="0.25">
      <c r="A70" s="1549">
        <v>57</v>
      </c>
      <c r="B70" s="1551" t="s">
        <v>825</v>
      </c>
      <c r="C70" s="1553" t="s">
        <v>638</v>
      </c>
      <c r="D70" s="1554" t="s">
        <v>22</v>
      </c>
      <c r="E70" s="1556" t="s">
        <v>22</v>
      </c>
      <c r="F70" s="538" t="s">
        <v>305</v>
      </c>
      <c r="G70" s="555">
        <v>30000</v>
      </c>
      <c r="H70" s="539"/>
      <c r="I70" s="10"/>
      <c r="J70" s="10"/>
      <c r="K70" s="10"/>
    </row>
    <row r="71" spans="1:11" s="8" customFormat="1" ht="75.75" customHeight="1" x14ac:dyDescent="0.25">
      <c r="A71" s="1550"/>
      <c r="B71" s="1552"/>
      <c r="C71" s="1553"/>
      <c r="D71" s="1555"/>
      <c r="E71" s="1557"/>
      <c r="F71" s="538" t="s">
        <v>370</v>
      </c>
      <c r="G71" s="555">
        <v>30000</v>
      </c>
      <c r="H71" s="539"/>
      <c r="I71" s="10"/>
      <c r="J71" s="10"/>
      <c r="K71" s="10"/>
    </row>
    <row r="72" spans="1:11" s="8" customFormat="1" ht="75.75" customHeight="1" x14ac:dyDescent="0.25">
      <c r="A72" s="578">
        <v>58</v>
      </c>
      <c r="B72" s="1017" t="s">
        <v>826</v>
      </c>
      <c r="C72" s="1000" t="s">
        <v>638</v>
      </c>
      <c r="D72" s="1002" t="s">
        <v>12</v>
      </c>
      <c r="E72" s="538" t="s">
        <v>12</v>
      </c>
      <c r="F72" s="538" t="s">
        <v>685</v>
      </c>
      <c r="G72" s="555">
        <v>30000</v>
      </c>
      <c r="H72" s="539"/>
      <c r="I72" s="10"/>
      <c r="J72" s="10"/>
      <c r="K72" s="10"/>
    </row>
    <row r="73" spans="1:11" s="8" customFormat="1" ht="75.75" customHeight="1" x14ac:dyDescent="0.25">
      <c r="A73" s="787">
        <v>59</v>
      </c>
      <c r="B73" s="1017" t="s">
        <v>827</v>
      </c>
      <c r="C73" s="1000" t="s">
        <v>638</v>
      </c>
      <c r="D73" s="1002" t="s">
        <v>25</v>
      </c>
      <c r="E73" s="538" t="s">
        <v>25</v>
      </c>
      <c r="F73" s="538" t="s">
        <v>179</v>
      </c>
      <c r="G73" s="555">
        <v>30000</v>
      </c>
      <c r="H73" s="539"/>
      <c r="I73" s="10"/>
      <c r="J73" s="10"/>
      <c r="K73" s="10"/>
    </row>
    <row r="74" spans="1:11" s="8" customFormat="1" ht="75.75" customHeight="1" x14ac:dyDescent="0.25">
      <c r="A74" s="1035">
        <v>60</v>
      </c>
      <c r="B74" s="1017" t="s">
        <v>830</v>
      </c>
      <c r="C74" s="1000" t="s">
        <v>638</v>
      </c>
      <c r="D74" s="1002" t="s">
        <v>19</v>
      </c>
      <c r="E74" s="538" t="s">
        <v>19</v>
      </c>
      <c r="F74" s="538" t="s">
        <v>313</v>
      </c>
      <c r="G74" s="555">
        <v>30000</v>
      </c>
      <c r="H74" s="539"/>
      <c r="I74" s="10"/>
      <c r="J74" s="10"/>
      <c r="K74" s="10"/>
    </row>
    <row r="75" spans="1:11" s="8" customFormat="1" ht="75.75" customHeight="1" x14ac:dyDescent="0.25">
      <c r="A75" s="1549">
        <v>61</v>
      </c>
      <c r="B75" s="1551" t="s">
        <v>831</v>
      </c>
      <c r="C75" s="1553" t="s">
        <v>638</v>
      </c>
      <c r="D75" s="1554" t="s">
        <v>12</v>
      </c>
      <c r="E75" s="538" t="s">
        <v>12</v>
      </c>
      <c r="F75" s="538" t="s">
        <v>81</v>
      </c>
      <c r="G75" s="555">
        <v>30000</v>
      </c>
      <c r="H75" s="539"/>
      <c r="I75" s="10"/>
      <c r="J75" s="10"/>
      <c r="K75" s="10"/>
    </row>
    <row r="76" spans="1:11" s="8" customFormat="1" ht="75.75" customHeight="1" x14ac:dyDescent="0.25">
      <c r="A76" s="1550"/>
      <c r="B76" s="1552"/>
      <c r="C76" s="1553"/>
      <c r="D76" s="1555"/>
      <c r="E76" s="538" t="s">
        <v>15</v>
      </c>
      <c r="F76" s="538" t="s">
        <v>23</v>
      </c>
      <c r="G76" s="555">
        <v>30000</v>
      </c>
      <c r="H76" s="539"/>
      <c r="I76" s="10"/>
      <c r="J76" s="10"/>
      <c r="K76" s="10"/>
    </row>
    <row r="77" spans="1:11" s="8" customFormat="1" ht="75.75" customHeight="1" x14ac:dyDescent="0.25">
      <c r="A77" s="1549">
        <v>62</v>
      </c>
      <c r="B77" s="1551" t="s">
        <v>832</v>
      </c>
      <c r="C77" s="1553" t="s">
        <v>638</v>
      </c>
      <c r="D77" s="1554" t="s">
        <v>64</v>
      </c>
      <c r="E77" s="1556" t="s">
        <v>64</v>
      </c>
      <c r="F77" s="563" t="s">
        <v>23</v>
      </c>
      <c r="G77" s="558">
        <v>30000</v>
      </c>
      <c r="H77" s="559"/>
      <c r="I77" s="10"/>
      <c r="J77" s="10"/>
      <c r="K77" s="10"/>
    </row>
    <row r="78" spans="1:11" s="8" customFormat="1" ht="75.75" customHeight="1" x14ac:dyDescent="0.25">
      <c r="A78" s="1558"/>
      <c r="B78" s="1559"/>
      <c r="C78" s="1553"/>
      <c r="D78" s="1560"/>
      <c r="E78" s="1683"/>
      <c r="F78" s="563" t="s">
        <v>707</v>
      </c>
      <c r="G78" s="558">
        <v>50000</v>
      </c>
      <c r="H78" s="559"/>
      <c r="I78" s="10"/>
      <c r="J78" s="10"/>
      <c r="K78" s="10"/>
    </row>
    <row r="79" spans="1:11" s="8" customFormat="1" ht="75.75" customHeight="1" x14ac:dyDescent="0.25">
      <c r="A79" s="1550"/>
      <c r="B79" s="1552"/>
      <c r="C79" s="1553"/>
      <c r="D79" s="1555"/>
      <c r="E79" s="1557"/>
      <c r="F79" s="563" t="s">
        <v>833</v>
      </c>
      <c r="G79" s="558">
        <v>30000</v>
      </c>
      <c r="H79" s="559"/>
      <c r="I79" s="10"/>
      <c r="J79" s="10"/>
      <c r="K79" s="10"/>
    </row>
    <row r="80" spans="1:11" s="8" customFormat="1" ht="75.75" customHeight="1" x14ac:dyDescent="0.25">
      <c r="A80" s="1549">
        <v>63</v>
      </c>
      <c r="B80" s="1551" t="s">
        <v>836</v>
      </c>
      <c r="C80" s="1553" t="s">
        <v>638</v>
      </c>
      <c r="D80" s="1554" t="s">
        <v>25</v>
      </c>
      <c r="E80" s="1556" t="s">
        <v>25</v>
      </c>
      <c r="F80" s="563" t="s">
        <v>182</v>
      </c>
      <c r="G80" s="558">
        <v>40000</v>
      </c>
      <c r="H80" s="559"/>
      <c r="I80" s="10"/>
      <c r="J80" s="10"/>
      <c r="K80" s="10"/>
    </row>
    <row r="81" spans="1:11" s="8" customFormat="1" ht="75.75" customHeight="1" x14ac:dyDescent="0.25">
      <c r="A81" s="1550"/>
      <c r="B81" s="1552"/>
      <c r="C81" s="1553"/>
      <c r="D81" s="1555"/>
      <c r="E81" s="1557"/>
      <c r="F81" s="563" t="s">
        <v>30</v>
      </c>
      <c r="G81" s="558">
        <v>50000</v>
      </c>
      <c r="H81" s="559"/>
      <c r="I81" s="10"/>
      <c r="J81" s="10"/>
      <c r="K81" s="10"/>
    </row>
    <row r="82" spans="1:11" s="8" customFormat="1" ht="75.75" customHeight="1" x14ac:dyDescent="0.25">
      <c r="A82" s="919">
        <v>64</v>
      </c>
      <c r="B82" s="1017" t="s">
        <v>843</v>
      </c>
      <c r="C82" s="1000" t="s">
        <v>638</v>
      </c>
      <c r="D82" s="1002" t="s">
        <v>248</v>
      </c>
      <c r="E82" s="581" t="s">
        <v>248</v>
      </c>
      <c r="F82" s="581" t="s">
        <v>348</v>
      </c>
      <c r="G82" s="587">
        <v>30000</v>
      </c>
      <c r="H82" s="586"/>
      <c r="I82" s="10"/>
      <c r="J82" s="10"/>
      <c r="K82" s="10"/>
    </row>
    <row r="83" spans="1:11" s="8" customFormat="1" ht="75.75" customHeight="1" x14ac:dyDescent="0.25">
      <c r="A83" s="1549">
        <v>65</v>
      </c>
      <c r="B83" s="1551" t="s">
        <v>848</v>
      </c>
      <c r="C83" s="1553" t="s">
        <v>638</v>
      </c>
      <c r="D83" s="1554" t="s">
        <v>22</v>
      </c>
      <c r="E83" s="591" t="s">
        <v>22</v>
      </c>
      <c r="F83" s="591" t="s">
        <v>370</v>
      </c>
      <c r="G83" s="599">
        <v>30000</v>
      </c>
      <c r="H83" s="592"/>
      <c r="I83" s="10"/>
      <c r="J83" s="10"/>
      <c r="K83" s="10"/>
    </row>
    <row r="84" spans="1:11" s="8" customFormat="1" ht="75.75" customHeight="1" x14ac:dyDescent="0.25">
      <c r="A84" s="1550"/>
      <c r="B84" s="1552"/>
      <c r="C84" s="1553"/>
      <c r="D84" s="1555"/>
      <c r="E84" s="591" t="s">
        <v>849</v>
      </c>
      <c r="F84" s="591" t="s">
        <v>23</v>
      </c>
      <c r="G84" s="599">
        <v>40000</v>
      </c>
      <c r="H84" s="592"/>
      <c r="I84" s="10"/>
      <c r="J84" s="10"/>
      <c r="K84" s="10"/>
    </row>
    <row r="85" spans="1:11" s="8" customFormat="1" ht="75.75" customHeight="1" x14ac:dyDescent="0.25">
      <c r="A85" s="606">
        <v>66</v>
      </c>
      <c r="B85" s="1017" t="s">
        <v>852</v>
      </c>
      <c r="C85" s="1000" t="s">
        <v>638</v>
      </c>
      <c r="D85" s="1002" t="s">
        <v>52</v>
      </c>
      <c r="E85" s="601" t="s">
        <v>52</v>
      </c>
      <c r="F85" s="601" t="s">
        <v>39</v>
      </c>
      <c r="G85" s="603">
        <v>40000</v>
      </c>
      <c r="H85" s="602"/>
      <c r="I85" s="10"/>
      <c r="J85" s="10"/>
      <c r="K85" s="10"/>
    </row>
    <row r="86" spans="1:11" s="8" customFormat="1" ht="75.75" customHeight="1" x14ac:dyDescent="0.25">
      <c r="A86" s="919">
        <v>67</v>
      </c>
      <c r="B86" s="1017" t="s">
        <v>853</v>
      </c>
      <c r="C86" s="1000" t="s">
        <v>638</v>
      </c>
      <c r="D86" s="1002" t="s">
        <v>25</v>
      </c>
      <c r="E86" s="601" t="s">
        <v>25</v>
      </c>
      <c r="F86" s="601" t="s">
        <v>182</v>
      </c>
      <c r="G86" s="603">
        <v>20000</v>
      </c>
      <c r="H86" s="602"/>
      <c r="I86" s="10"/>
      <c r="J86" s="10"/>
      <c r="K86" s="10"/>
    </row>
    <row r="87" spans="1:11" s="8" customFormat="1" ht="75.75" customHeight="1" x14ac:dyDescent="0.25">
      <c r="A87" s="919">
        <v>68</v>
      </c>
      <c r="B87" s="1017" t="s">
        <v>854</v>
      </c>
      <c r="C87" s="1000" t="s">
        <v>638</v>
      </c>
      <c r="D87" s="1002" t="s">
        <v>0</v>
      </c>
      <c r="E87" s="601" t="s">
        <v>0</v>
      </c>
      <c r="F87" s="601" t="s">
        <v>789</v>
      </c>
      <c r="G87" s="603">
        <v>40000</v>
      </c>
      <c r="H87" s="602"/>
      <c r="I87" s="10"/>
      <c r="J87" s="10"/>
      <c r="K87" s="10"/>
    </row>
    <row r="88" spans="1:11" s="8" customFormat="1" ht="75.75" customHeight="1" x14ac:dyDescent="0.25">
      <c r="A88" s="1549">
        <v>69</v>
      </c>
      <c r="B88" s="1551" t="s">
        <v>857</v>
      </c>
      <c r="C88" s="1553" t="s">
        <v>638</v>
      </c>
      <c r="D88" s="1554" t="s">
        <v>13</v>
      </c>
      <c r="E88" s="600" t="s">
        <v>13</v>
      </c>
      <c r="F88" s="601" t="s">
        <v>23</v>
      </c>
      <c r="G88" s="603">
        <v>30000</v>
      </c>
      <c r="H88" s="602"/>
      <c r="I88" s="10"/>
      <c r="J88" s="10"/>
      <c r="K88" s="10"/>
    </row>
    <row r="89" spans="1:11" s="8" customFormat="1" ht="75.75" customHeight="1" x14ac:dyDescent="0.25">
      <c r="A89" s="1558"/>
      <c r="B89" s="1559"/>
      <c r="C89" s="1553"/>
      <c r="D89" s="1560"/>
      <c r="E89" s="600" t="s">
        <v>13</v>
      </c>
      <c r="F89" s="601" t="s">
        <v>89</v>
      </c>
      <c r="G89" s="603">
        <v>20000</v>
      </c>
      <c r="H89" s="602"/>
      <c r="I89" s="10"/>
      <c r="J89" s="10"/>
      <c r="K89" s="10"/>
    </row>
    <row r="90" spans="1:11" s="8" customFormat="1" ht="75.75" customHeight="1" x14ac:dyDescent="0.25">
      <c r="A90" s="1550"/>
      <c r="B90" s="1552"/>
      <c r="C90" s="1553"/>
      <c r="D90" s="1555"/>
      <c r="E90" s="600" t="s">
        <v>13</v>
      </c>
      <c r="F90" s="601" t="s">
        <v>239</v>
      </c>
      <c r="G90" s="603">
        <v>30000</v>
      </c>
      <c r="H90" s="602"/>
      <c r="I90" s="10"/>
      <c r="J90" s="10"/>
      <c r="K90" s="10"/>
    </row>
    <row r="91" spans="1:11" s="8" customFormat="1" ht="75.75" customHeight="1" x14ac:dyDescent="0.25">
      <c r="A91" s="606">
        <v>70</v>
      </c>
      <c r="B91" s="1017" t="s">
        <v>858</v>
      </c>
      <c r="C91" s="1000" t="s">
        <v>638</v>
      </c>
      <c r="D91" s="1002" t="s">
        <v>12</v>
      </c>
      <c r="E91" s="600" t="s">
        <v>12</v>
      </c>
      <c r="F91" s="601" t="s">
        <v>28</v>
      </c>
      <c r="G91" s="603">
        <v>20000</v>
      </c>
      <c r="H91" s="602"/>
      <c r="I91" s="10"/>
      <c r="J91" s="10"/>
      <c r="K91" s="10"/>
    </row>
    <row r="92" spans="1:11" s="8" customFormat="1" ht="75.75" customHeight="1" x14ac:dyDescent="0.25">
      <c r="A92" s="735">
        <v>71</v>
      </c>
      <c r="B92" s="1017" t="s">
        <v>859</v>
      </c>
      <c r="C92" s="1000" t="s">
        <v>638</v>
      </c>
      <c r="D92" s="1002" t="s">
        <v>25</v>
      </c>
      <c r="E92" s="600" t="s">
        <v>25</v>
      </c>
      <c r="F92" s="601" t="s">
        <v>199</v>
      </c>
      <c r="G92" s="603">
        <v>30000</v>
      </c>
      <c r="H92" s="602"/>
      <c r="I92" s="10"/>
      <c r="J92" s="10"/>
      <c r="K92" s="10"/>
    </row>
    <row r="93" spans="1:11" s="8" customFormat="1" ht="75.75" customHeight="1" x14ac:dyDescent="0.25">
      <c r="A93" s="919">
        <v>72</v>
      </c>
      <c r="B93" s="1017" t="s">
        <v>860</v>
      </c>
      <c r="C93" s="1000" t="s">
        <v>638</v>
      </c>
      <c r="D93" s="1002" t="s">
        <v>12</v>
      </c>
      <c r="E93" s="601" t="s">
        <v>12</v>
      </c>
      <c r="F93" s="601" t="s">
        <v>81</v>
      </c>
      <c r="G93" s="603">
        <v>20000</v>
      </c>
      <c r="H93" s="602"/>
      <c r="I93" s="10"/>
      <c r="J93" s="10"/>
      <c r="K93" s="10"/>
    </row>
    <row r="94" spans="1:11" s="8" customFormat="1" ht="75.75" customHeight="1" x14ac:dyDescent="0.25">
      <c r="A94" s="919">
        <v>73</v>
      </c>
      <c r="B94" s="1017" t="s">
        <v>861</v>
      </c>
      <c r="C94" s="1000" t="s">
        <v>638</v>
      </c>
      <c r="D94" s="1002" t="s">
        <v>248</v>
      </c>
      <c r="E94" s="601" t="s">
        <v>248</v>
      </c>
      <c r="F94" s="601" t="s">
        <v>285</v>
      </c>
      <c r="G94" s="603">
        <v>40000</v>
      </c>
      <c r="H94" s="602"/>
      <c r="I94" s="10"/>
      <c r="J94" s="10"/>
      <c r="K94" s="10"/>
    </row>
    <row r="95" spans="1:11" s="8" customFormat="1" ht="75.75" customHeight="1" x14ac:dyDescent="0.25">
      <c r="A95" s="1549">
        <v>74</v>
      </c>
      <c r="B95" s="1551" t="s">
        <v>863</v>
      </c>
      <c r="C95" s="1000" t="s">
        <v>638</v>
      </c>
      <c r="D95" s="1002" t="s">
        <v>18</v>
      </c>
      <c r="E95" s="601" t="s">
        <v>18</v>
      </c>
      <c r="F95" s="601" t="s">
        <v>65</v>
      </c>
      <c r="G95" s="603">
        <v>30000</v>
      </c>
      <c r="H95" s="602"/>
      <c r="I95" s="10"/>
      <c r="J95" s="10"/>
      <c r="K95" s="10"/>
    </row>
    <row r="96" spans="1:11" s="8" customFormat="1" ht="75.75" customHeight="1" x14ac:dyDescent="0.25">
      <c r="A96" s="1550"/>
      <c r="B96" s="1552"/>
      <c r="C96" s="1000" t="s">
        <v>97</v>
      </c>
      <c r="D96" s="1002" t="s">
        <v>18</v>
      </c>
      <c r="E96" s="601" t="s">
        <v>18</v>
      </c>
      <c r="F96" s="601" t="s">
        <v>65</v>
      </c>
      <c r="G96" s="603">
        <v>20000</v>
      </c>
      <c r="H96" s="602"/>
      <c r="I96" s="10"/>
      <c r="J96" s="10"/>
      <c r="K96" s="10"/>
    </row>
    <row r="97" spans="1:11" s="8" customFormat="1" ht="75.75" customHeight="1" x14ac:dyDescent="0.25">
      <c r="A97" s="606">
        <v>75</v>
      </c>
      <c r="B97" s="1017" t="s">
        <v>864</v>
      </c>
      <c r="C97" s="1000" t="s">
        <v>638</v>
      </c>
      <c r="D97" s="1002" t="s">
        <v>22</v>
      </c>
      <c r="E97" s="601" t="s">
        <v>12</v>
      </c>
      <c r="F97" s="601" t="s">
        <v>24</v>
      </c>
      <c r="G97" s="603">
        <v>30000</v>
      </c>
      <c r="H97" s="602"/>
      <c r="I97" s="10"/>
      <c r="J97" s="10"/>
      <c r="K97" s="10"/>
    </row>
    <row r="98" spans="1:11" s="8" customFormat="1" ht="75.75" customHeight="1" x14ac:dyDescent="0.25">
      <c r="A98" s="908">
        <v>76</v>
      </c>
      <c r="B98" s="1017" t="s">
        <v>867</v>
      </c>
      <c r="C98" s="1000" t="s">
        <v>638</v>
      </c>
      <c r="D98" s="1002" t="s">
        <v>25</v>
      </c>
      <c r="E98" s="618" t="s">
        <v>25</v>
      </c>
      <c r="F98" s="618" t="s">
        <v>179</v>
      </c>
      <c r="G98" s="621">
        <v>30000</v>
      </c>
      <c r="H98" s="617"/>
      <c r="I98" s="10"/>
      <c r="J98" s="10"/>
      <c r="K98" s="10"/>
    </row>
    <row r="99" spans="1:11" s="8" customFormat="1" ht="75.75" customHeight="1" x14ac:dyDescent="0.25">
      <c r="A99" s="1549">
        <v>77</v>
      </c>
      <c r="B99" s="1551" t="s">
        <v>869</v>
      </c>
      <c r="C99" s="1553" t="s">
        <v>97</v>
      </c>
      <c r="D99" s="1554" t="s">
        <v>25</v>
      </c>
      <c r="E99" s="618" t="s">
        <v>25</v>
      </c>
      <c r="F99" s="618" t="s">
        <v>182</v>
      </c>
      <c r="G99" s="621">
        <v>40000</v>
      </c>
      <c r="H99" s="617"/>
      <c r="I99" s="10"/>
      <c r="J99" s="10"/>
      <c r="K99" s="10"/>
    </row>
    <row r="100" spans="1:11" s="8" customFormat="1" ht="75.75" customHeight="1" x14ac:dyDescent="0.25">
      <c r="A100" s="1550"/>
      <c r="B100" s="1552"/>
      <c r="C100" s="1553"/>
      <c r="D100" s="1555"/>
      <c r="E100" s="618" t="s">
        <v>25</v>
      </c>
      <c r="F100" s="618" t="s">
        <v>30</v>
      </c>
      <c r="G100" s="621">
        <v>40000</v>
      </c>
      <c r="H100" s="617"/>
      <c r="I100" s="10"/>
      <c r="J100" s="10"/>
      <c r="K100" s="10"/>
    </row>
    <row r="101" spans="1:11" s="8" customFormat="1" ht="75.75" customHeight="1" x14ac:dyDescent="0.25">
      <c r="A101" s="628">
        <v>78</v>
      </c>
      <c r="B101" s="1017" t="s">
        <v>870</v>
      </c>
      <c r="C101" s="1000" t="s">
        <v>638</v>
      </c>
      <c r="D101" s="1002" t="s">
        <v>12</v>
      </c>
      <c r="E101" s="629" t="s">
        <v>12</v>
      </c>
      <c r="F101" s="629" t="s">
        <v>28</v>
      </c>
      <c r="G101" s="631">
        <v>20000</v>
      </c>
      <c r="H101" s="630"/>
      <c r="I101" s="10"/>
      <c r="J101" s="10"/>
      <c r="K101" s="10"/>
    </row>
    <row r="102" spans="1:11" s="8" customFormat="1" ht="75.75" customHeight="1" x14ac:dyDescent="0.25">
      <c r="A102" s="866">
        <v>79</v>
      </c>
      <c r="B102" s="1017" t="s">
        <v>871</v>
      </c>
      <c r="C102" s="1000" t="s">
        <v>638</v>
      </c>
      <c r="D102" s="1002" t="s">
        <v>583</v>
      </c>
      <c r="E102" s="633" t="s">
        <v>583</v>
      </c>
      <c r="F102" s="633" t="s">
        <v>872</v>
      </c>
      <c r="G102" s="639">
        <v>40000</v>
      </c>
      <c r="H102" s="635"/>
      <c r="I102" s="10"/>
      <c r="J102" s="10"/>
      <c r="K102" s="10"/>
    </row>
    <row r="103" spans="1:11" s="8" customFormat="1" ht="75.75" customHeight="1" x14ac:dyDescent="0.25">
      <c r="A103" s="910">
        <v>80</v>
      </c>
      <c r="B103" s="1017" t="s">
        <v>873</v>
      </c>
      <c r="C103" s="1000" t="s">
        <v>638</v>
      </c>
      <c r="D103" s="1002" t="s">
        <v>25</v>
      </c>
      <c r="E103" s="633" t="s">
        <v>25</v>
      </c>
      <c r="F103" s="633" t="s">
        <v>183</v>
      </c>
      <c r="G103" s="639">
        <v>40000</v>
      </c>
      <c r="H103" s="635"/>
      <c r="I103" s="10"/>
      <c r="J103" s="10"/>
      <c r="K103" s="10"/>
    </row>
    <row r="104" spans="1:11" s="8" customFormat="1" ht="75.75" customHeight="1" x14ac:dyDescent="0.25">
      <c r="A104" s="910">
        <v>81</v>
      </c>
      <c r="B104" s="1017" t="s">
        <v>874</v>
      </c>
      <c r="C104" s="1000" t="s">
        <v>638</v>
      </c>
      <c r="D104" s="1002" t="s">
        <v>51</v>
      </c>
      <c r="E104" s="633" t="s">
        <v>75</v>
      </c>
      <c r="F104" s="633" t="s">
        <v>1</v>
      </c>
      <c r="G104" s="639">
        <v>50000</v>
      </c>
      <c r="H104" s="635"/>
      <c r="I104" s="10"/>
      <c r="J104" s="10"/>
      <c r="K104" s="10"/>
    </row>
    <row r="105" spans="1:11" s="8" customFormat="1" ht="75.75" customHeight="1" x14ac:dyDescent="0.25">
      <c r="A105" s="910">
        <v>82</v>
      </c>
      <c r="B105" s="1017" t="s">
        <v>876</v>
      </c>
      <c r="C105" s="1000" t="s">
        <v>638</v>
      </c>
      <c r="D105" s="1002" t="s">
        <v>46</v>
      </c>
      <c r="E105" s="643" t="s">
        <v>46</v>
      </c>
      <c r="F105" s="643" t="s">
        <v>877</v>
      </c>
      <c r="G105" s="646">
        <v>30000</v>
      </c>
      <c r="H105" s="644"/>
      <c r="I105" s="10"/>
      <c r="J105" s="10"/>
      <c r="K105" s="10"/>
    </row>
    <row r="106" spans="1:11" s="8" customFormat="1" ht="75.75" customHeight="1" x14ac:dyDescent="0.25">
      <c r="A106" s="910">
        <v>83</v>
      </c>
      <c r="B106" s="1017" t="s">
        <v>881</v>
      </c>
      <c r="C106" s="1000" t="s">
        <v>638</v>
      </c>
      <c r="D106" s="1002" t="s">
        <v>46</v>
      </c>
      <c r="E106" s="643" t="s">
        <v>46</v>
      </c>
      <c r="F106" s="643" t="s">
        <v>877</v>
      </c>
      <c r="G106" s="646">
        <v>40000</v>
      </c>
      <c r="H106" s="644"/>
      <c r="I106" s="10"/>
      <c r="J106" s="10"/>
      <c r="K106" s="10"/>
    </row>
    <row r="107" spans="1:11" s="8" customFormat="1" ht="75.75" customHeight="1" x14ac:dyDescent="0.25">
      <c r="A107" s="910">
        <v>84</v>
      </c>
      <c r="B107" s="1017" t="s">
        <v>883</v>
      </c>
      <c r="C107" s="1000" t="s">
        <v>638</v>
      </c>
      <c r="D107" s="1002" t="s">
        <v>12</v>
      </c>
      <c r="E107" s="662" t="s">
        <v>12</v>
      </c>
      <c r="F107" s="662" t="s">
        <v>88</v>
      </c>
      <c r="G107" s="664">
        <v>40000</v>
      </c>
      <c r="H107" s="663"/>
      <c r="I107" s="10"/>
      <c r="J107" s="10"/>
      <c r="K107" s="10"/>
    </row>
    <row r="108" spans="1:11" s="8" customFormat="1" ht="75.75" customHeight="1" x14ac:dyDescent="0.25">
      <c r="A108" s="910">
        <v>85</v>
      </c>
      <c r="B108" s="1017" t="s">
        <v>884</v>
      </c>
      <c r="C108" s="1000" t="s">
        <v>638</v>
      </c>
      <c r="D108" s="1002" t="s">
        <v>52</v>
      </c>
      <c r="E108" s="662" t="s">
        <v>52</v>
      </c>
      <c r="F108" s="662" t="s">
        <v>23</v>
      </c>
      <c r="G108" s="664">
        <v>20000</v>
      </c>
      <c r="H108" s="663"/>
      <c r="I108" s="10"/>
      <c r="J108" s="10"/>
      <c r="K108" s="10"/>
    </row>
    <row r="109" spans="1:11" s="8" customFormat="1" ht="75.75" customHeight="1" x14ac:dyDescent="0.25">
      <c r="A109" s="930">
        <v>86</v>
      </c>
      <c r="B109" s="1017" t="s">
        <v>885</v>
      </c>
      <c r="C109" s="1000" t="s">
        <v>638</v>
      </c>
      <c r="D109" s="1002" t="s">
        <v>34</v>
      </c>
      <c r="E109" s="662" t="s">
        <v>34</v>
      </c>
      <c r="F109" s="662" t="s">
        <v>886</v>
      </c>
      <c r="G109" s="664">
        <v>50000</v>
      </c>
      <c r="H109" s="663"/>
      <c r="I109" s="10"/>
      <c r="J109" s="10"/>
      <c r="K109" s="10"/>
    </row>
    <row r="110" spans="1:11" s="8" customFormat="1" ht="75.75" customHeight="1" x14ac:dyDescent="0.25">
      <c r="A110" s="1035">
        <v>87</v>
      </c>
      <c r="B110" s="1018" t="s">
        <v>887</v>
      </c>
      <c r="C110" s="1000" t="s">
        <v>222</v>
      </c>
      <c r="D110" s="1002" t="s">
        <v>10</v>
      </c>
      <c r="E110" s="662" t="s">
        <v>10</v>
      </c>
      <c r="F110" s="662" t="s">
        <v>315</v>
      </c>
      <c r="G110" s="664">
        <v>5000</v>
      </c>
      <c r="H110" s="663"/>
      <c r="I110" s="10"/>
      <c r="J110" s="10"/>
      <c r="K110" s="10"/>
    </row>
    <row r="111" spans="1:11" s="8" customFormat="1" ht="75.75" customHeight="1" x14ac:dyDescent="0.25">
      <c r="A111" s="1035">
        <v>88</v>
      </c>
      <c r="B111" s="1017" t="s">
        <v>888</v>
      </c>
      <c r="C111" s="1000" t="s">
        <v>222</v>
      </c>
      <c r="D111" s="1002" t="s">
        <v>10</v>
      </c>
      <c r="E111" s="662" t="s">
        <v>10</v>
      </c>
      <c r="F111" s="662" t="s">
        <v>315</v>
      </c>
      <c r="G111" s="664">
        <v>3000</v>
      </c>
      <c r="H111" s="663"/>
      <c r="I111" s="10"/>
      <c r="J111" s="10"/>
      <c r="K111" s="10"/>
    </row>
    <row r="112" spans="1:11" s="8" customFormat="1" ht="75.75" customHeight="1" x14ac:dyDescent="0.25">
      <c r="A112" s="1035">
        <v>89</v>
      </c>
      <c r="B112" s="1018" t="s">
        <v>891</v>
      </c>
      <c r="C112" s="1000" t="s">
        <v>638</v>
      </c>
      <c r="D112" s="1001" t="s">
        <v>12</v>
      </c>
      <c r="E112" s="673" t="s">
        <v>12</v>
      </c>
      <c r="F112" s="673" t="s">
        <v>32</v>
      </c>
      <c r="G112" s="675">
        <v>40000</v>
      </c>
      <c r="H112" s="674"/>
      <c r="I112" s="10"/>
      <c r="J112" s="10"/>
      <c r="K112" s="10"/>
    </row>
    <row r="113" spans="1:11" s="8" customFormat="1" ht="75.75" customHeight="1" x14ac:dyDescent="0.25">
      <c r="A113" s="1035">
        <v>90</v>
      </c>
      <c r="B113" s="1018" t="s">
        <v>892</v>
      </c>
      <c r="C113" s="1000" t="s">
        <v>638</v>
      </c>
      <c r="D113" s="1001" t="s">
        <v>0</v>
      </c>
      <c r="E113" s="673" t="s">
        <v>18</v>
      </c>
      <c r="F113" s="673" t="s">
        <v>893</v>
      </c>
      <c r="G113" s="675">
        <v>40000</v>
      </c>
      <c r="H113" s="674"/>
      <c r="I113" s="10"/>
      <c r="J113" s="10"/>
      <c r="K113" s="10"/>
    </row>
    <row r="114" spans="1:11" s="8" customFormat="1" ht="75.75" customHeight="1" x14ac:dyDescent="0.25">
      <c r="A114" s="1035">
        <v>91</v>
      </c>
      <c r="B114" s="1018" t="s">
        <v>894</v>
      </c>
      <c r="C114" s="1000" t="s">
        <v>638</v>
      </c>
      <c r="D114" s="752" t="s">
        <v>18</v>
      </c>
      <c r="E114" s="678" t="s">
        <v>18</v>
      </c>
      <c r="F114" s="678" t="s">
        <v>767</v>
      </c>
      <c r="G114" s="683">
        <v>30000</v>
      </c>
      <c r="H114" s="679"/>
      <c r="I114" s="10"/>
      <c r="J114" s="10"/>
      <c r="K114" s="10"/>
    </row>
    <row r="115" spans="1:11" s="8" customFormat="1" ht="75.75" customHeight="1" x14ac:dyDescent="0.25">
      <c r="A115" s="1035">
        <v>92</v>
      </c>
      <c r="B115" s="1018" t="s">
        <v>895</v>
      </c>
      <c r="C115" s="1000" t="s">
        <v>638</v>
      </c>
      <c r="D115" s="684" t="s">
        <v>3</v>
      </c>
      <c r="E115" s="682" t="s">
        <v>3</v>
      </c>
      <c r="F115" s="678" t="s">
        <v>48</v>
      </c>
      <c r="G115" s="683">
        <v>20000</v>
      </c>
      <c r="H115" s="679"/>
      <c r="I115" s="10"/>
      <c r="J115" s="10"/>
      <c r="K115" s="10"/>
    </row>
    <row r="116" spans="1:11" s="8" customFormat="1" ht="75.75" customHeight="1" x14ac:dyDescent="0.25">
      <c r="A116" s="1035">
        <v>93</v>
      </c>
      <c r="B116" s="1018" t="s">
        <v>902</v>
      </c>
      <c r="C116" s="1000" t="s">
        <v>638</v>
      </c>
      <c r="D116" s="708" t="s">
        <v>10</v>
      </c>
      <c r="E116" s="706" t="s">
        <v>10</v>
      </c>
      <c r="F116" s="706" t="s">
        <v>903</v>
      </c>
      <c r="G116" s="707">
        <v>30000</v>
      </c>
      <c r="H116" s="705"/>
      <c r="I116" s="10"/>
      <c r="J116" s="10"/>
      <c r="K116" s="10"/>
    </row>
    <row r="117" spans="1:11" s="8" customFormat="1" ht="75.75" customHeight="1" x14ac:dyDescent="0.25">
      <c r="A117" s="711">
        <v>94</v>
      </c>
      <c r="B117" s="1018" t="s">
        <v>908</v>
      </c>
      <c r="C117" s="1000" t="s">
        <v>638</v>
      </c>
      <c r="D117" s="715" t="s">
        <v>16</v>
      </c>
      <c r="E117" s="712" t="s">
        <v>16</v>
      </c>
      <c r="F117" s="712" t="s">
        <v>23</v>
      </c>
      <c r="G117" s="714">
        <v>40000</v>
      </c>
      <c r="H117" s="710"/>
      <c r="I117" s="10"/>
      <c r="J117" s="10"/>
      <c r="K117" s="10"/>
    </row>
    <row r="118" spans="1:11" s="8" customFormat="1" ht="75.75" customHeight="1" x14ac:dyDescent="0.25">
      <c r="A118" s="838">
        <v>95</v>
      </c>
      <c r="B118" s="1018" t="s">
        <v>910</v>
      </c>
      <c r="C118" s="1000" t="s">
        <v>97</v>
      </c>
      <c r="D118" s="752" t="s">
        <v>25</v>
      </c>
      <c r="E118" s="733" t="s">
        <v>25</v>
      </c>
      <c r="F118" s="733" t="s">
        <v>199</v>
      </c>
      <c r="G118" s="732">
        <v>40000</v>
      </c>
      <c r="H118" s="725"/>
      <c r="I118" s="10"/>
      <c r="J118" s="10"/>
      <c r="K118" s="10"/>
    </row>
    <row r="119" spans="1:11" s="726" customFormat="1" ht="75.75" customHeight="1" x14ac:dyDescent="0.25">
      <c r="A119" s="975">
        <v>96</v>
      </c>
      <c r="B119" s="758" t="s">
        <v>915</v>
      </c>
      <c r="C119" s="1000" t="s">
        <v>638</v>
      </c>
      <c r="D119" s="752" t="s">
        <v>12</v>
      </c>
      <c r="E119" s="733" t="s">
        <v>12</v>
      </c>
      <c r="F119" s="733" t="s">
        <v>33</v>
      </c>
      <c r="G119" s="732">
        <v>40000</v>
      </c>
      <c r="H119" s="741"/>
      <c r="I119" s="731"/>
      <c r="J119" s="731"/>
      <c r="K119" s="731"/>
    </row>
    <row r="120" spans="1:11" s="726" customFormat="1" ht="75.75" customHeight="1" x14ac:dyDescent="0.25">
      <c r="A120" s="975">
        <v>97</v>
      </c>
      <c r="B120" s="758" t="s">
        <v>912</v>
      </c>
      <c r="C120" s="1000" t="s">
        <v>638</v>
      </c>
      <c r="D120" s="752" t="s">
        <v>22</v>
      </c>
      <c r="E120" s="733" t="s">
        <v>22</v>
      </c>
      <c r="F120" s="733" t="s">
        <v>913</v>
      </c>
      <c r="G120" s="732">
        <v>30000</v>
      </c>
      <c r="H120" s="741"/>
      <c r="I120" s="731"/>
      <c r="J120" s="731"/>
      <c r="K120" s="731"/>
    </row>
    <row r="121" spans="1:11" s="726" customFormat="1" ht="75.75" customHeight="1" x14ac:dyDescent="0.25">
      <c r="A121" s="1549">
        <v>98</v>
      </c>
      <c r="B121" s="1697" t="s">
        <v>917</v>
      </c>
      <c r="C121" s="1553" t="s">
        <v>638</v>
      </c>
      <c r="D121" s="849" t="s">
        <v>345</v>
      </c>
      <c r="E121" s="847" t="s">
        <v>345</v>
      </c>
      <c r="F121" s="847" t="s">
        <v>23</v>
      </c>
      <c r="G121" s="845">
        <v>30000</v>
      </c>
      <c r="H121" s="844"/>
      <c r="I121" s="731"/>
      <c r="J121" s="731"/>
      <c r="K121" s="731"/>
    </row>
    <row r="122" spans="1:11" s="726" customFormat="1" ht="75.75" customHeight="1" x14ac:dyDescent="0.25">
      <c r="A122" s="1550"/>
      <c r="B122" s="1698"/>
      <c r="C122" s="1553"/>
      <c r="D122" s="752" t="s">
        <v>345</v>
      </c>
      <c r="E122" s="733" t="s">
        <v>345</v>
      </c>
      <c r="F122" s="733" t="s">
        <v>918</v>
      </c>
      <c r="G122" s="732">
        <v>30000</v>
      </c>
      <c r="H122" s="741"/>
      <c r="I122" s="731"/>
      <c r="J122" s="731"/>
      <c r="K122" s="731"/>
    </row>
    <row r="123" spans="1:11" s="726" customFormat="1" ht="75.75" customHeight="1" x14ac:dyDescent="0.25">
      <c r="A123" s="1019">
        <v>99</v>
      </c>
      <c r="B123" s="758" t="s">
        <v>925</v>
      </c>
      <c r="C123" s="1000" t="s">
        <v>638</v>
      </c>
      <c r="D123" s="819" t="s">
        <v>38</v>
      </c>
      <c r="E123" s="818" t="s">
        <v>38</v>
      </c>
      <c r="F123" s="818" t="s">
        <v>78</v>
      </c>
      <c r="G123" s="813">
        <v>30000</v>
      </c>
      <c r="H123" s="811"/>
      <c r="I123" s="731"/>
      <c r="J123" s="731"/>
      <c r="K123" s="731"/>
    </row>
    <row r="124" spans="1:11" s="726" customFormat="1" ht="75.75" customHeight="1" x14ac:dyDescent="0.25">
      <c r="A124" s="1019">
        <v>100</v>
      </c>
      <c r="B124" s="758" t="s">
        <v>926</v>
      </c>
      <c r="C124" s="1000" t="s">
        <v>638</v>
      </c>
      <c r="D124" s="849" t="s">
        <v>3</v>
      </c>
      <c r="E124" s="847" t="s">
        <v>3</v>
      </c>
      <c r="F124" s="847" t="s">
        <v>927</v>
      </c>
      <c r="G124" s="845">
        <v>30000</v>
      </c>
      <c r="H124" s="844"/>
      <c r="I124" s="731"/>
      <c r="J124" s="731"/>
      <c r="K124" s="731"/>
    </row>
    <row r="125" spans="1:11" s="726" customFormat="1" ht="75.75" customHeight="1" x14ac:dyDescent="0.25">
      <c r="A125" s="1024">
        <v>101</v>
      </c>
      <c r="B125" s="758" t="s">
        <v>928</v>
      </c>
      <c r="C125" s="1000" t="s">
        <v>638</v>
      </c>
      <c r="D125" s="849" t="s">
        <v>10</v>
      </c>
      <c r="E125" s="847" t="s">
        <v>10</v>
      </c>
      <c r="F125" s="847" t="s">
        <v>70</v>
      </c>
      <c r="G125" s="845">
        <v>40000</v>
      </c>
      <c r="H125" s="844"/>
      <c r="I125" s="731"/>
      <c r="J125" s="731"/>
      <c r="K125" s="731"/>
    </row>
    <row r="126" spans="1:11" s="726" customFormat="1" ht="75.75" customHeight="1" x14ac:dyDescent="0.25">
      <c r="A126" s="1024">
        <v>102</v>
      </c>
      <c r="B126" s="758" t="s">
        <v>930</v>
      </c>
      <c r="C126" s="1000" t="s">
        <v>638</v>
      </c>
      <c r="D126" s="888" t="s">
        <v>219</v>
      </c>
      <c r="E126" s="885" t="s">
        <v>219</v>
      </c>
      <c r="F126" s="885" t="s">
        <v>931</v>
      </c>
      <c r="G126" s="884">
        <v>20000</v>
      </c>
      <c r="H126" s="882"/>
      <c r="I126" s="731"/>
      <c r="J126" s="731"/>
      <c r="K126" s="731"/>
    </row>
    <row r="127" spans="1:11" s="726" customFormat="1" ht="75.75" customHeight="1" x14ac:dyDescent="0.25">
      <c r="A127" s="1024">
        <v>103</v>
      </c>
      <c r="B127" s="758" t="s">
        <v>932</v>
      </c>
      <c r="C127" s="1000" t="s">
        <v>638</v>
      </c>
      <c r="D127" s="921" t="s">
        <v>37</v>
      </c>
      <c r="E127" s="918" t="s">
        <v>37</v>
      </c>
      <c r="F127" s="918" t="s">
        <v>933</v>
      </c>
      <c r="G127" s="920">
        <v>30000</v>
      </c>
      <c r="H127" s="915"/>
      <c r="I127" s="731"/>
      <c r="J127" s="731"/>
      <c r="K127" s="731"/>
    </row>
    <row r="128" spans="1:11" s="726" customFormat="1" ht="75.75" customHeight="1" x14ac:dyDescent="0.25">
      <c r="A128" s="1024">
        <v>104</v>
      </c>
      <c r="B128" s="758" t="s">
        <v>935</v>
      </c>
      <c r="C128" s="1000" t="s">
        <v>97</v>
      </c>
      <c r="D128" s="929" t="s">
        <v>51</v>
      </c>
      <c r="E128" s="926" t="s">
        <v>18</v>
      </c>
      <c r="F128" s="926" t="s">
        <v>65</v>
      </c>
      <c r="G128" s="928">
        <v>5000</v>
      </c>
      <c r="H128" s="923"/>
      <c r="I128" s="731"/>
      <c r="J128" s="731"/>
      <c r="K128" s="731"/>
    </row>
    <row r="129" spans="1:11" s="726" customFormat="1" ht="75.75" customHeight="1" x14ac:dyDescent="0.25">
      <c r="A129" s="1019">
        <v>105</v>
      </c>
      <c r="B129" s="758" t="s">
        <v>936</v>
      </c>
      <c r="C129" s="1000" t="s">
        <v>638</v>
      </c>
      <c r="D129" s="929" t="s">
        <v>63</v>
      </c>
      <c r="E129" s="926" t="s">
        <v>63</v>
      </c>
      <c r="F129" s="926" t="s">
        <v>23</v>
      </c>
      <c r="G129" s="928">
        <v>30000</v>
      </c>
      <c r="H129" s="923"/>
      <c r="I129" s="731"/>
      <c r="J129" s="731"/>
      <c r="K129" s="731"/>
    </row>
    <row r="130" spans="1:11" s="726" customFormat="1" ht="75.75" customHeight="1" x14ac:dyDescent="0.25">
      <c r="A130" s="999">
        <v>106</v>
      </c>
      <c r="B130" s="758" t="s">
        <v>937</v>
      </c>
      <c r="C130" s="1154"/>
      <c r="D130" s="974" t="s">
        <v>327</v>
      </c>
      <c r="E130" s="973" t="s">
        <v>327</v>
      </c>
      <c r="F130" s="973" t="s">
        <v>938</v>
      </c>
      <c r="G130" s="971">
        <v>30000</v>
      </c>
      <c r="H130" s="969"/>
      <c r="I130" s="731"/>
      <c r="J130" s="731"/>
      <c r="K130" s="731"/>
    </row>
    <row r="131" spans="1:11" s="726" customFormat="1" ht="75.75" customHeight="1" x14ac:dyDescent="0.25">
      <c r="A131" s="1549">
        <v>107</v>
      </c>
      <c r="B131" s="1692" t="s">
        <v>939</v>
      </c>
      <c r="C131" s="1609" t="s">
        <v>638</v>
      </c>
      <c r="D131" s="1556" t="s">
        <v>940</v>
      </c>
      <c r="E131" s="1045" t="s">
        <v>324</v>
      </c>
      <c r="F131" s="1045" t="s">
        <v>23</v>
      </c>
      <c r="G131" s="1044">
        <v>20000</v>
      </c>
      <c r="H131" s="1043"/>
      <c r="I131" s="731"/>
      <c r="J131" s="731"/>
      <c r="K131" s="731"/>
    </row>
    <row r="132" spans="1:11" s="726" customFormat="1" ht="75.75" customHeight="1" x14ac:dyDescent="0.25">
      <c r="A132" s="1550"/>
      <c r="B132" s="1693"/>
      <c r="C132" s="1610"/>
      <c r="D132" s="1557"/>
      <c r="E132" s="1045" t="s">
        <v>324</v>
      </c>
      <c r="F132" s="1045" t="s">
        <v>325</v>
      </c>
      <c r="G132" s="1044">
        <v>30000</v>
      </c>
      <c r="H132" s="1043"/>
      <c r="I132" s="731"/>
      <c r="J132" s="731"/>
      <c r="K132" s="731"/>
    </row>
    <row r="133" spans="1:11" s="726" customFormat="1" ht="75.75" customHeight="1" x14ac:dyDescent="0.25">
      <c r="A133" s="1102">
        <v>108</v>
      </c>
      <c r="B133" s="1124" t="s">
        <v>945</v>
      </c>
      <c r="C133" s="1000" t="s">
        <v>638</v>
      </c>
      <c r="D133" s="1122" t="s">
        <v>27</v>
      </c>
      <c r="E133" s="1119" t="s">
        <v>27</v>
      </c>
      <c r="F133" s="1119" t="s">
        <v>67</v>
      </c>
      <c r="G133" s="1109">
        <v>20000</v>
      </c>
      <c r="H133" s="1106"/>
      <c r="I133" s="731"/>
      <c r="J133" s="731"/>
      <c r="K133" s="731"/>
    </row>
    <row r="134" spans="1:11" s="726" customFormat="1" ht="75.75" customHeight="1" x14ac:dyDescent="0.25">
      <c r="A134" s="1163">
        <v>109</v>
      </c>
      <c r="B134" s="1178" t="s">
        <v>950</v>
      </c>
      <c r="C134" s="1171" t="s">
        <v>638</v>
      </c>
      <c r="D134" s="1177" t="s">
        <v>22</v>
      </c>
      <c r="E134" s="1174" t="s">
        <v>324</v>
      </c>
      <c r="F134" s="1174" t="s">
        <v>940</v>
      </c>
      <c r="G134" s="1170">
        <v>40000</v>
      </c>
      <c r="H134" s="1169"/>
      <c r="I134" s="731"/>
      <c r="J134" s="731"/>
      <c r="K134" s="731"/>
    </row>
    <row r="135" spans="1:11" s="726" customFormat="1" ht="75.75" customHeight="1" x14ac:dyDescent="0.25">
      <c r="A135" s="1208">
        <v>110</v>
      </c>
      <c r="B135" s="1223" t="s">
        <v>951</v>
      </c>
      <c r="C135" s="1213" t="s">
        <v>98</v>
      </c>
      <c r="D135" s="1222" t="s">
        <v>53</v>
      </c>
      <c r="E135" s="1214" t="s">
        <v>53</v>
      </c>
      <c r="F135" s="1214" t="s">
        <v>952</v>
      </c>
      <c r="G135" s="1219">
        <v>6000</v>
      </c>
      <c r="H135" s="1215"/>
      <c r="I135" s="731"/>
      <c r="J135" s="731"/>
      <c r="K135" s="731"/>
    </row>
    <row r="136" spans="1:11" s="726" customFormat="1" ht="75.75" customHeight="1" x14ac:dyDescent="0.25">
      <c r="A136" s="1261">
        <v>111</v>
      </c>
      <c r="B136" s="1273" t="s">
        <v>954</v>
      </c>
      <c r="C136" s="1271" t="s">
        <v>638</v>
      </c>
      <c r="D136" s="1272" t="s">
        <v>219</v>
      </c>
      <c r="E136" s="1260" t="s">
        <v>219</v>
      </c>
      <c r="F136" s="1260" t="s">
        <v>955</v>
      </c>
      <c r="G136" s="1269">
        <v>30000</v>
      </c>
      <c r="H136" s="1262"/>
      <c r="I136" s="731"/>
      <c r="J136" s="731"/>
      <c r="K136" s="731"/>
    </row>
    <row r="137" spans="1:11" s="726" customFormat="1" ht="75.75" customHeight="1" x14ac:dyDescent="0.25">
      <c r="A137" s="1284">
        <v>112</v>
      </c>
      <c r="B137" s="1289" t="s">
        <v>956</v>
      </c>
      <c r="C137" s="1287" t="s">
        <v>638</v>
      </c>
      <c r="D137" s="1288" t="s">
        <v>263</v>
      </c>
      <c r="E137" s="1283" t="s">
        <v>263</v>
      </c>
      <c r="F137" s="1283" t="s">
        <v>264</v>
      </c>
      <c r="G137" s="1286">
        <v>50000</v>
      </c>
      <c r="H137" s="1285"/>
      <c r="I137" s="731"/>
      <c r="J137" s="731"/>
      <c r="K137" s="731"/>
    </row>
    <row r="138" spans="1:11" s="726" customFormat="1" ht="75.75" customHeight="1" x14ac:dyDescent="0.25">
      <c r="A138" s="1342">
        <v>113</v>
      </c>
      <c r="B138" s="1359" t="s">
        <v>971</v>
      </c>
      <c r="C138" s="1355" t="s">
        <v>638</v>
      </c>
      <c r="D138" s="1354" t="s">
        <v>5</v>
      </c>
      <c r="E138" s="1354" t="s">
        <v>5</v>
      </c>
      <c r="F138" s="1354" t="s">
        <v>972</v>
      </c>
      <c r="G138" s="1357">
        <v>30000</v>
      </c>
      <c r="H138" s="1353"/>
      <c r="I138" s="731"/>
      <c r="J138" s="731"/>
      <c r="K138" s="731"/>
    </row>
    <row r="139" spans="1:11" s="726" customFormat="1" ht="75.75" customHeight="1" x14ac:dyDescent="0.25">
      <c r="A139" s="1342">
        <v>114</v>
      </c>
      <c r="B139" s="1310" t="s">
        <v>958</v>
      </c>
      <c r="C139" s="1302" t="s">
        <v>638</v>
      </c>
      <c r="D139" s="1303" t="s">
        <v>319</v>
      </c>
      <c r="E139" s="1303" t="s">
        <v>319</v>
      </c>
      <c r="F139" s="1303" t="s">
        <v>959</v>
      </c>
      <c r="G139" s="1299">
        <v>50000</v>
      </c>
      <c r="H139" s="1305"/>
      <c r="I139" s="731"/>
      <c r="J139" s="731"/>
      <c r="K139" s="731"/>
    </row>
    <row r="140" spans="1:11" s="726" customFormat="1" ht="75.75" customHeight="1" x14ac:dyDescent="0.25">
      <c r="A140" s="1342">
        <v>115</v>
      </c>
      <c r="B140" s="1310" t="s">
        <v>960</v>
      </c>
      <c r="C140" s="1302" t="s">
        <v>638</v>
      </c>
      <c r="D140" s="1303" t="s">
        <v>5</v>
      </c>
      <c r="E140" s="1303" t="s">
        <v>5</v>
      </c>
      <c r="F140" s="1303" t="s">
        <v>23</v>
      </c>
      <c r="G140" s="1299">
        <v>50000</v>
      </c>
      <c r="H140" s="1305"/>
      <c r="I140" s="731"/>
      <c r="J140" s="731"/>
      <c r="K140" s="731"/>
    </row>
    <row r="141" spans="1:11" s="726" customFormat="1" ht="75.75" customHeight="1" x14ac:dyDescent="0.25">
      <c r="A141" s="1342">
        <v>116</v>
      </c>
      <c r="B141" s="1310" t="s">
        <v>961</v>
      </c>
      <c r="C141" s="1302" t="s">
        <v>638</v>
      </c>
      <c r="D141" s="1303" t="s">
        <v>248</v>
      </c>
      <c r="E141" s="1303" t="s">
        <v>248</v>
      </c>
      <c r="F141" s="1303" t="s">
        <v>962</v>
      </c>
      <c r="G141" s="1299">
        <v>50000</v>
      </c>
      <c r="H141" s="1305"/>
      <c r="I141" s="731"/>
      <c r="J141" s="731"/>
      <c r="K141" s="731"/>
    </row>
    <row r="142" spans="1:11" s="726" customFormat="1" ht="75.75" customHeight="1" x14ac:dyDescent="0.25">
      <c r="A142" s="1342">
        <v>117</v>
      </c>
      <c r="B142" s="1310" t="s">
        <v>963</v>
      </c>
      <c r="C142" s="1302" t="s">
        <v>638</v>
      </c>
      <c r="D142" s="1303" t="s">
        <v>18</v>
      </c>
      <c r="E142" s="1303" t="s">
        <v>18</v>
      </c>
      <c r="F142" s="1303" t="s">
        <v>747</v>
      </c>
      <c r="G142" s="1299">
        <v>35000</v>
      </c>
      <c r="H142" s="1305"/>
      <c r="I142" s="731"/>
      <c r="J142" s="731"/>
      <c r="K142" s="731"/>
    </row>
    <row r="143" spans="1:11" s="726" customFormat="1" ht="75.75" customHeight="1" x14ac:dyDescent="0.25">
      <c r="A143" s="1342">
        <v>118</v>
      </c>
      <c r="B143" s="1310" t="s">
        <v>965</v>
      </c>
      <c r="C143" s="1302" t="s">
        <v>100</v>
      </c>
      <c r="D143" s="1303" t="s">
        <v>21</v>
      </c>
      <c r="E143" s="1303" t="s">
        <v>21</v>
      </c>
      <c r="F143" s="1303" t="s">
        <v>964</v>
      </c>
      <c r="G143" s="1299">
        <v>5000</v>
      </c>
      <c r="H143" s="1305"/>
      <c r="I143" s="731"/>
      <c r="J143" s="731"/>
      <c r="K143" s="731"/>
    </row>
    <row r="144" spans="1:11" s="726" customFormat="1" ht="75.75" customHeight="1" x14ac:dyDescent="0.25">
      <c r="A144" s="1342">
        <v>119</v>
      </c>
      <c r="B144" s="1359" t="s">
        <v>969</v>
      </c>
      <c r="C144" s="1355" t="s">
        <v>98</v>
      </c>
      <c r="D144" s="1354" t="s">
        <v>90</v>
      </c>
      <c r="E144" s="1354" t="s">
        <v>90</v>
      </c>
      <c r="F144" s="1354" t="s">
        <v>970</v>
      </c>
      <c r="G144" s="1357">
        <v>4000</v>
      </c>
      <c r="H144" s="1353"/>
      <c r="I144" s="731"/>
      <c r="J144" s="731"/>
      <c r="K144" s="731"/>
    </row>
    <row r="145" spans="1:11" s="726" customFormat="1" ht="75.75" customHeight="1" x14ac:dyDescent="0.25">
      <c r="A145" s="1492">
        <v>120</v>
      </c>
      <c r="B145" s="1541" t="s">
        <v>974</v>
      </c>
      <c r="C145" s="1545" t="s">
        <v>638</v>
      </c>
      <c r="D145" s="1542" t="s">
        <v>38</v>
      </c>
      <c r="E145" s="1512" t="s">
        <v>38</v>
      </c>
      <c r="F145" s="1512" t="s">
        <v>973</v>
      </c>
      <c r="G145" s="1511">
        <v>40000</v>
      </c>
      <c r="H145" s="1524"/>
      <c r="I145" s="731"/>
      <c r="J145" s="731"/>
      <c r="K145" s="731"/>
    </row>
    <row r="146" spans="1:11" s="726" customFormat="1" ht="75.75" customHeight="1" x14ac:dyDescent="0.25">
      <c r="A146" s="1492">
        <v>121</v>
      </c>
      <c r="B146" s="1541" t="s">
        <v>975</v>
      </c>
      <c r="C146" s="1545" t="s">
        <v>638</v>
      </c>
      <c r="D146" s="1542" t="s">
        <v>12</v>
      </c>
      <c r="E146" s="1512" t="s">
        <v>12</v>
      </c>
      <c r="F146" s="1512" t="s">
        <v>976</v>
      </c>
      <c r="G146" s="1511">
        <v>20000</v>
      </c>
      <c r="H146" s="1524"/>
      <c r="I146" s="731"/>
      <c r="J146" s="731"/>
      <c r="K146" s="731"/>
    </row>
    <row r="147" spans="1:11" s="726" customFormat="1" ht="75.75" customHeight="1" x14ac:dyDescent="0.25">
      <c r="A147" s="1492">
        <v>122</v>
      </c>
      <c r="B147" s="1541" t="s">
        <v>977</v>
      </c>
      <c r="C147" s="1545" t="s">
        <v>638</v>
      </c>
      <c r="D147" s="1542" t="s">
        <v>38</v>
      </c>
      <c r="E147" s="1512" t="s">
        <v>38</v>
      </c>
      <c r="F147" s="1512" t="s">
        <v>978</v>
      </c>
      <c r="G147" s="1511">
        <v>40000</v>
      </c>
      <c r="H147" s="1524"/>
      <c r="I147" s="731"/>
      <c r="J147" s="731"/>
      <c r="K147" s="731"/>
    </row>
    <row r="148" spans="1:11" s="726" customFormat="1" ht="75.75" customHeight="1" x14ac:dyDescent="0.25">
      <c r="A148" s="1492">
        <v>123</v>
      </c>
      <c r="B148" s="1541" t="s">
        <v>980</v>
      </c>
      <c r="C148" s="1545" t="s">
        <v>222</v>
      </c>
      <c r="D148" s="1542" t="s">
        <v>249</v>
      </c>
      <c r="E148" s="1512" t="s">
        <v>249</v>
      </c>
      <c r="F148" s="1512" t="s">
        <v>23</v>
      </c>
      <c r="G148" s="1511">
        <v>2000</v>
      </c>
      <c r="H148" s="1524"/>
      <c r="I148" s="731"/>
      <c r="J148" s="731"/>
      <c r="K148" s="731"/>
    </row>
    <row r="149" spans="1:11" ht="30" customHeight="1" x14ac:dyDescent="0.25">
      <c r="A149" s="734"/>
      <c r="B149" s="1694"/>
      <c r="C149" s="1695"/>
      <c r="D149" s="1696"/>
      <c r="E149" s="733"/>
      <c r="F149" s="729" t="s">
        <v>178</v>
      </c>
      <c r="G149" s="730">
        <f>SUM(G3:G148)</f>
        <v>4730000</v>
      </c>
      <c r="H149" s="733"/>
      <c r="I149" s="5"/>
      <c r="J149" s="5"/>
      <c r="K149" s="5"/>
    </row>
    <row r="150" spans="1:11" ht="30" customHeight="1" x14ac:dyDescent="0.25">
      <c r="A150" s="751"/>
      <c r="B150" s="736"/>
      <c r="C150" s="727"/>
      <c r="D150" s="727"/>
      <c r="E150" s="727"/>
      <c r="F150" s="727"/>
      <c r="G150" s="727"/>
      <c r="H150" s="728"/>
      <c r="I150" s="5"/>
      <c r="J150" s="5"/>
      <c r="K150" s="5"/>
    </row>
    <row r="151" spans="1:11" ht="30" customHeight="1" x14ac:dyDescent="0.25">
      <c r="A151" s="751"/>
      <c r="B151" s="736"/>
      <c r="C151" s="727"/>
      <c r="D151" s="750"/>
      <c r="E151" s="727"/>
      <c r="F151" s="727"/>
      <c r="G151" s="727"/>
      <c r="H151" s="728"/>
      <c r="I151" s="5"/>
      <c r="J151" s="5"/>
      <c r="K151" s="5"/>
    </row>
    <row r="152" spans="1:11" ht="30" customHeight="1" x14ac:dyDescent="0.25">
      <c r="A152" s="751"/>
      <c r="B152" s="742"/>
      <c r="C152" s="728"/>
      <c r="D152" s="728"/>
      <c r="E152" s="728"/>
      <c r="F152" s="728"/>
      <c r="G152" s="728"/>
      <c r="H152" s="728"/>
      <c r="I152" s="5"/>
      <c r="J152" s="5"/>
      <c r="K152" s="5"/>
    </row>
    <row r="153" spans="1:11" ht="30" customHeight="1" x14ac:dyDescent="0.25">
      <c r="A153" s="692"/>
      <c r="B153" s="63"/>
      <c r="C153" s="2"/>
      <c r="D153" s="2"/>
      <c r="E153" s="2"/>
      <c r="F153" s="2"/>
      <c r="G153" s="2"/>
      <c r="I153" s="5"/>
      <c r="J153" s="5"/>
      <c r="K153" s="5"/>
    </row>
    <row r="154" spans="1:11" ht="30" customHeight="1" x14ac:dyDescent="0.25">
      <c r="A154" s="692"/>
      <c r="B154" s="63"/>
      <c r="C154" s="2"/>
      <c r="D154" s="2"/>
      <c r="E154" s="2"/>
      <c r="F154" s="2"/>
      <c r="G154" s="2"/>
      <c r="I154" s="5"/>
      <c r="J154" s="5"/>
      <c r="K154" s="5"/>
    </row>
    <row r="155" spans="1:11" ht="30" customHeight="1" x14ac:dyDescent="0.25">
      <c r="A155" s="692"/>
      <c r="B155" s="63"/>
      <c r="C155" s="2"/>
      <c r="D155" s="2"/>
      <c r="E155" s="2"/>
      <c r="F155" s="2"/>
      <c r="G155" s="2"/>
      <c r="I155" s="5"/>
      <c r="J155" s="5"/>
      <c r="K155" s="5"/>
    </row>
    <row r="156" spans="1:11" ht="30" customHeight="1" x14ac:dyDescent="0.25">
      <c r="A156" s="692"/>
      <c r="B156" s="63"/>
      <c r="C156" s="2"/>
      <c r="D156" s="2"/>
      <c r="E156" s="2"/>
      <c r="F156" s="2"/>
      <c r="G156" s="2"/>
      <c r="I156" s="5"/>
      <c r="J156" s="5"/>
      <c r="K156" s="5"/>
    </row>
    <row r="157" spans="1:11" ht="30" customHeight="1" x14ac:dyDescent="0.25">
      <c r="A157" s="692"/>
      <c r="B157" s="63"/>
      <c r="C157" s="2"/>
      <c r="D157" s="2"/>
      <c r="E157" s="2"/>
      <c r="F157" s="2"/>
      <c r="G157" s="2"/>
      <c r="I157" s="5"/>
      <c r="J157" s="5"/>
      <c r="K157" s="5"/>
    </row>
    <row r="158" spans="1:11" ht="30" customHeight="1" x14ac:dyDescent="0.25">
      <c r="A158" s="692"/>
      <c r="B158" s="63"/>
      <c r="C158" s="2"/>
      <c r="D158" s="2"/>
      <c r="E158" s="2"/>
      <c r="F158" s="2"/>
      <c r="G158" s="2"/>
      <c r="I158" s="5"/>
      <c r="J158" s="5"/>
      <c r="K158" s="5"/>
    </row>
    <row r="159" spans="1:11" ht="30" customHeight="1" x14ac:dyDescent="0.25">
      <c r="A159" s="692"/>
      <c r="B159" s="63"/>
      <c r="C159" s="2"/>
      <c r="D159" s="2"/>
      <c r="E159" s="2"/>
      <c r="F159" s="2"/>
      <c r="G159" s="2"/>
      <c r="I159" s="5"/>
      <c r="J159" s="5"/>
      <c r="K159" s="5"/>
    </row>
    <row r="160" spans="1:11" ht="30" customHeight="1" x14ac:dyDescent="0.25">
      <c r="B160" s="63"/>
      <c r="C160" s="2"/>
      <c r="D160" s="2"/>
      <c r="E160" s="2"/>
      <c r="F160" s="2"/>
      <c r="G160" s="2"/>
      <c r="I160" s="5"/>
      <c r="J160" s="5"/>
      <c r="K160" s="5"/>
    </row>
    <row r="161" spans="2:11" ht="30" customHeight="1" x14ac:dyDescent="0.25">
      <c r="B161" s="63"/>
      <c r="C161" s="2"/>
      <c r="D161" s="2"/>
      <c r="E161" s="2"/>
      <c r="F161" s="2"/>
      <c r="G161" s="2"/>
      <c r="I161" s="5"/>
      <c r="J161" s="5"/>
      <c r="K161" s="5"/>
    </row>
    <row r="162" spans="2:11" ht="30" customHeight="1" x14ac:dyDescent="0.25">
      <c r="B162" s="63"/>
      <c r="C162" s="2"/>
      <c r="D162" s="2"/>
      <c r="E162" s="2"/>
      <c r="F162" s="2"/>
      <c r="G162" s="2"/>
      <c r="H162" s="4"/>
      <c r="I162" s="5"/>
      <c r="J162" s="5"/>
      <c r="K162" s="5"/>
    </row>
    <row r="163" spans="2:11" ht="30" customHeight="1" x14ac:dyDescent="0.25">
      <c r="B163" s="63"/>
      <c r="C163" s="2"/>
      <c r="D163" s="2"/>
      <c r="E163" s="2"/>
      <c r="F163" s="2"/>
      <c r="G163" s="2"/>
      <c r="I163" s="5"/>
      <c r="J163" s="5"/>
      <c r="K163" s="5"/>
    </row>
    <row r="164" spans="2:11" ht="30" customHeight="1" x14ac:dyDescent="0.25">
      <c r="B164" s="63"/>
      <c r="C164" s="2"/>
      <c r="D164" s="2"/>
      <c r="E164" s="2"/>
      <c r="F164" s="2"/>
      <c r="G164" s="2"/>
      <c r="I164" s="5"/>
      <c r="J164" s="5"/>
      <c r="K164" s="5"/>
    </row>
    <row r="165" spans="2:11" ht="30" customHeight="1" x14ac:dyDescent="0.25">
      <c r="B165" s="63"/>
      <c r="C165" s="2"/>
      <c r="D165" s="2"/>
      <c r="E165" s="2"/>
      <c r="F165" s="2"/>
      <c r="G165" s="2"/>
      <c r="I165" s="5"/>
      <c r="J165" s="5"/>
      <c r="K165" s="5"/>
    </row>
    <row r="166" spans="2:11" ht="30" customHeight="1" x14ac:dyDescent="0.25">
      <c r="B166" s="63"/>
      <c r="C166" s="2"/>
      <c r="D166" s="2"/>
      <c r="E166" s="2"/>
      <c r="F166" s="2"/>
      <c r="G166" s="2"/>
      <c r="I166" s="5"/>
      <c r="J166" s="5"/>
      <c r="K166" s="5"/>
    </row>
    <row r="167" spans="2:11" ht="30" customHeight="1" x14ac:dyDescent="0.25">
      <c r="B167" s="63"/>
      <c r="C167" s="2"/>
      <c r="D167" s="2"/>
      <c r="E167" s="2"/>
      <c r="F167" s="2"/>
      <c r="G167" s="2"/>
      <c r="I167" s="5"/>
      <c r="J167" s="5"/>
      <c r="K167" s="5"/>
    </row>
    <row r="168" spans="2:11" ht="30" customHeight="1" x14ac:dyDescent="0.25">
      <c r="B168" s="63"/>
      <c r="C168" s="2"/>
      <c r="D168" s="2"/>
      <c r="E168" s="2"/>
      <c r="F168" s="2"/>
      <c r="G168" s="2"/>
      <c r="I168" s="5"/>
      <c r="J168" s="5"/>
      <c r="K168" s="5"/>
    </row>
    <row r="169" spans="2:11" ht="30" customHeight="1" x14ac:dyDescent="0.25">
      <c r="B169" s="63"/>
      <c r="C169" s="2"/>
      <c r="D169" s="2"/>
      <c r="E169" s="2"/>
      <c r="F169" s="2"/>
      <c r="G169" s="2"/>
      <c r="I169" s="5"/>
      <c r="J169" s="5"/>
      <c r="K169" s="5"/>
    </row>
    <row r="170" spans="2:11" ht="30" customHeight="1" x14ac:dyDescent="0.25">
      <c r="B170" s="63"/>
      <c r="C170" s="2"/>
      <c r="D170" s="2"/>
      <c r="E170" s="2"/>
      <c r="F170" s="2"/>
      <c r="G170" s="2"/>
      <c r="I170" s="5"/>
      <c r="J170" s="5"/>
      <c r="K170" s="5"/>
    </row>
    <row r="171" spans="2:11" ht="30" customHeight="1" x14ac:dyDescent="0.25">
      <c r="B171" s="63"/>
      <c r="C171" s="2"/>
      <c r="D171" s="2"/>
      <c r="E171" s="2"/>
      <c r="F171" s="2"/>
      <c r="G171" s="2"/>
      <c r="I171" s="5"/>
      <c r="J171" s="5"/>
      <c r="K171" s="5"/>
    </row>
  </sheetData>
  <autoFilter ref="B2:H149" xr:uid="{00000000-0009-0000-0000-000001000000}"/>
  <mergeCells count="77">
    <mergeCell ref="A131:A132"/>
    <mergeCell ref="C131:C132"/>
    <mergeCell ref="D131:D132"/>
    <mergeCell ref="A121:A122"/>
    <mergeCell ref="C121:C122"/>
    <mergeCell ref="B131:B132"/>
    <mergeCell ref="B99:B100"/>
    <mergeCell ref="A99:A100"/>
    <mergeCell ref="B121:B122"/>
    <mergeCell ref="E77:E79"/>
    <mergeCell ref="B80:B81"/>
    <mergeCell ref="C80:C81"/>
    <mergeCell ref="D80:D81"/>
    <mergeCell ref="E80:E81"/>
    <mergeCell ref="B77:B79"/>
    <mergeCell ref="C77:C79"/>
    <mergeCell ref="D77:D79"/>
    <mergeCell ref="C99:C100"/>
    <mergeCell ref="D99:D100"/>
    <mergeCell ref="A88:A90"/>
    <mergeCell ref="A95:A96"/>
    <mergeCell ref="B95:B96"/>
    <mergeCell ref="H12:H14"/>
    <mergeCell ref="E70:E71"/>
    <mergeCell ref="D65:D66"/>
    <mergeCell ref="E65:E66"/>
    <mergeCell ref="D70:D71"/>
    <mergeCell ref="E44:E45"/>
    <mergeCell ref="E12:E14"/>
    <mergeCell ref="D12:D14"/>
    <mergeCell ref="H18:H20"/>
    <mergeCell ref="D23:D24"/>
    <mergeCell ref="D44:D45"/>
    <mergeCell ref="E18:E20"/>
    <mergeCell ref="B23:B24"/>
    <mergeCell ref="B44:B45"/>
    <mergeCell ref="C44:C45"/>
    <mergeCell ref="D18:D20"/>
    <mergeCell ref="C12:C14"/>
    <mergeCell ref="B12:B14"/>
    <mergeCell ref="C23:C24"/>
    <mergeCell ref="E23:E24"/>
    <mergeCell ref="C18:C20"/>
    <mergeCell ref="B18:B20"/>
    <mergeCell ref="B1:H1"/>
    <mergeCell ref="B149:D149"/>
    <mergeCell ref="C28:C30"/>
    <mergeCell ref="D28:D30"/>
    <mergeCell ref="B46:B48"/>
    <mergeCell ref="C46:C48"/>
    <mergeCell ref="D46:D48"/>
    <mergeCell ref="B83:B84"/>
    <mergeCell ref="C83:C84"/>
    <mergeCell ref="D83:D84"/>
    <mergeCell ref="B65:B66"/>
    <mergeCell ref="B28:B30"/>
    <mergeCell ref="B88:B90"/>
    <mergeCell ref="D88:D90"/>
    <mergeCell ref="C88:C90"/>
    <mergeCell ref="B75:B76"/>
    <mergeCell ref="C75:C76"/>
    <mergeCell ref="D75:D76"/>
    <mergeCell ref="A65:A66"/>
    <mergeCell ref="A83:A84"/>
    <mergeCell ref="A28:A30"/>
    <mergeCell ref="A75:A76"/>
    <mergeCell ref="A77:A79"/>
    <mergeCell ref="A80:A81"/>
    <mergeCell ref="B70:B71"/>
    <mergeCell ref="C70:C71"/>
    <mergeCell ref="C65:C66"/>
    <mergeCell ref="A12:A14"/>
    <mergeCell ref="A23:A24"/>
    <mergeCell ref="A44:A45"/>
    <mergeCell ref="A18:A20"/>
    <mergeCell ref="A70:A71"/>
    <mergeCell ref="A46:A48"/>
  </mergeCells>
  <pageMargins left="0.7" right="0.7" top="0.75" bottom="0.75" header="0.3" footer="0.3"/>
  <pageSetup paperSize="9" scale="32" fitToHeight="0" orientation="portrait" r:id="rId1"/>
  <rowBreaks count="1" manualBreakCount="1">
    <brk id="105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LİSANS ALAN ŞİRKETLER</vt:lpstr>
      <vt:lpstr>KURULUŞ İZNİ ALAN ŞİRKETLER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Bihter İlter Yurtoğlu</dc:creator>
  <cp:lastModifiedBy>Mete Enes Gül</cp:lastModifiedBy>
  <cp:lastPrinted>2018-02-06T12:25:57Z</cp:lastPrinted>
  <dcterms:created xsi:type="dcterms:W3CDTF">2014-04-30T12:56:14Z</dcterms:created>
  <dcterms:modified xsi:type="dcterms:W3CDTF">2026-08-17T13:20:52Z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odilabelclass">
    <vt:lpwstr>id_classification_restrictedinternal=65d81f48-df0b-4036-a097-c3ba24027e48</vt:lpwstr>
  </property>
  <property fmtid="{D5CDD505-2E9C-101B-9397-08002B2CF9AE}" pid="3" name="geodilabeluser">
    <vt:lpwstr>user=%UserFullName%</vt:lpwstr>
  </property>
  <property fmtid="{D5CDD505-2E9C-101B-9397-08002B2CF9AE}" pid="4" name="geodilabeltime">
    <vt:lpwstr>datetime=2026-06-12T11:14:32.848Z</vt:lpwstr>
  </property>
</Properties>
</file>